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ITRC\2022\PLAN DE ACCIÓN 2022\"/>
    </mc:Choice>
  </mc:AlternateContent>
  <xr:revisionPtr revIDLastSave="0" documentId="13_ncr:1_{ADCA4B7D-456C-4CAD-A1D0-3F05357A9475}" xr6:coauthVersionLast="47" xr6:coauthVersionMax="47" xr10:uidLastSave="{00000000-0000-0000-0000-000000000000}"/>
  <bookViews>
    <workbookView xWindow="-120" yWindow="-120" windowWidth="20730" windowHeight="11160" tabRatio="859" xr2:uid="{7D16DFCF-6925-4709-8E6A-C7A9BDA19913}"/>
  </bookViews>
  <sheets>
    <sheet name="INTREGRACIÓN PLAN ACCIÓN ITRC" sheetId="2" r:id="rId1"/>
    <sheet name="PLAN DE ACCIÓN ANUAL" sheetId="1" r:id="rId2"/>
    <sheet name="Plan de Gasto Público" sheetId="11" r:id="rId3"/>
    <sheet name="PLAN DE ADQUISICIONES" sheetId="12" r:id="rId4"/>
    <sheet name="PETH" sheetId="20" r:id="rId5"/>
    <sheet name="Plan Anual de Vacantes" sheetId="14" r:id="rId6"/>
    <sheet name="Plan de Previsión RRHH" sheetId="16" r:id="rId7"/>
    <sheet name="Plan de Bienestar e Incentivos" sheetId="15" r:id="rId8"/>
    <sheet name="Plan de SG-STT" sheetId="17" r:id="rId9"/>
    <sheet name="PIC" sheetId="18" r:id="rId10"/>
    <sheet name="PINAR" sheetId="3" r:id="rId11"/>
    <sheet name="Plan de Conservación Documental" sheetId="5" r:id="rId12"/>
    <sheet name="PIGA" sheetId="4" r:id="rId13"/>
    <sheet name="PAAC" sheetId="23" r:id="rId14"/>
    <sheet name="Plan Estrat.TI - PETI 2022" sheetId="6" r:id="rId15"/>
    <sheet name="Plan Seg-Priv-Inf- SPI-2022" sheetId="7" r:id="rId16"/>
    <sheet name="Plan T. Riesgos MSPI-2022" sheetId="8" r:id="rId17"/>
    <sheet name="Plan Preserv-Digital-2022" sheetId="9" r:id="rId18"/>
    <sheet name="Plan Mto Servicios TI-2022" sheetId="10" r:id="rId19"/>
    <sheet name="PPCG" sheetId="22" r:id="rId20"/>
  </sheets>
  <externalReferences>
    <externalReference r:id="rId21"/>
    <externalReference r:id="rId22"/>
  </externalReferences>
  <definedNames>
    <definedName name="_xlnm._FilterDatabase" localSheetId="1" hidden="1">'PLAN DE ACCIÓN ANUAL'!$A$7:$L$232</definedName>
    <definedName name="_xlnm._FilterDatabase" localSheetId="8" hidden="1">'Plan de SG-STT'!$A$11:$K$64</definedName>
    <definedName name="ACTA" localSheetId="0">[1]DESPLEGABLES!#REF!</definedName>
    <definedName name="ACTA" localSheetId="13">[1]DESPLEGABLES!#REF!</definedName>
    <definedName name="ACTA" localSheetId="4">[1]DESPLEGABLES!#REF!</definedName>
    <definedName name="ACTA" localSheetId="9">[1]DESPLEGABLES!#REF!</definedName>
    <definedName name="ACTA" localSheetId="12">[1]DESPLEGABLES!#REF!</definedName>
    <definedName name="ACTA" localSheetId="10">[1]DESPLEGABLES!#REF!</definedName>
    <definedName name="ACTA" localSheetId="5">[1]DESPLEGABLES!#REF!</definedName>
    <definedName name="ACTA" localSheetId="7">[1]DESPLEGABLES!#REF!</definedName>
    <definedName name="ACTA" localSheetId="11">[1]DESPLEGABLES!#REF!</definedName>
    <definedName name="ACTA" localSheetId="2">[1]DESPLEGABLES!#REF!</definedName>
    <definedName name="ACTA" localSheetId="6">[1]DESPLEGABLES!#REF!</definedName>
    <definedName name="ACTA" localSheetId="8">[1]DESPLEGABLES!#REF!</definedName>
    <definedName name="ACTA" localSheetId="14">[1]DESPLEGABLES!#REF!</definedName>
    <definedName name="ACTA" localSheetId="18">[1]DESPLEGABLES!#REF!</definedName>
    <definedName name="ACTA" localSheetId="17">[1]DESPLEGABLES!#REF!</definedName>
    <definedName name="ACTA" localSheetId="15">[1]DESPLEGABLES!#REF!</definedName>
    <definedName name="ACTA" localSheetId="16">[1]DESPLEGABLES!#REF!</definedName>
    <definedName name="ACTA" localSheetId="19">[1]DESPLEGABLES!#REF!</definedName>
    <definedName name="ACTA">[1]DESPLEGABLES!#REF!</definedName>
    <definedName name="activo" localSheetId="0">[1]DESPLEGABLES!#REF!</definedName>
    <definedName name="activo" localSheetId="4">[1]DESPLEGABLES!#REF!</definedName>
    <definedName name="activo" localSheetId="9">[1]DESPLEGABLES!#REF!</definedName>
    <definedName name="activo" localSheetId="12">[1]DESPLEGABLES!#REF!</definedName>
    <definedName name="activo" localSheetId="10">[1]DESPLEGABLES!#REF!</definedName>
    <definedName name="activo" localSheetId="5">[1]DESPLEGABLES!#REF!</definedName>
    <definedName name="activo" localSheetId="7">[1]DESPLEGABLES!#REF!</definedName>
    <definedName name="activo" localSheetId="11">[1]DESPLEGABLES!#REF!</definedName>
    <definedName name="activo" localSheetId="2">[1]DESPLEGABLES!#REF!</definedName>
    <definedName name="activo" localSheetId="6">[1]DESPLEGABLES!#REF!</definedName>
    <definedName name="activo" localSheetId="8">[1]DESPLEGABLES!#REF!</definedName>
    <definedName name="activo" localSheetId="14">[1]DESPLEGABLES!#REF!</definedName>
    <definedName name="activo" localSheetId="18">[1]DESPLEGABLES!#REF!</definedName>
    <definedName name="activo" localSheetId="17">[1]DESPLEGABLES!#REF!</definedName>
    <definedName name="activo" localSheetId="15">[1]DESPLEGABLES!#REF!</definedName>
    <definedName name="activo" localSheetId="16">[1]DESPLEGABLES!#REF!</definedName>
    <definedName name="activo" localSheetId="19">[1]DESPLEGABLES!#REF!</definedName>
    <definedName name="activo">[1]DESPLEGABLES!#REF!</definedName>
    <definedName name="_xlnm.Print_Area" localSheetId="3">'PLAN DE ADQUISICIONES'!$A$1:$H$104</definedName>
    <definedName name="bien_o_servicio" localSheetId="0">[1]DESPLEGABLES!#REF!</definedName>
    <definedName name="bien_o_servicio" localSheetId="4">[1]DESPLEGABLES!#REF!</definedName>
    <definedName name="bien_o_servicio" localSheetId="9">[1]DESPLEGABLES!#REF!</definedName>
    <definedName name="bien_o_servicio" localSheetId="12">[1]DESPLEGABLES!#REF!</definedName>
    <definedName name="bien_o_servicio" localSheetId="10">[1]DESPLEGABLES!#REF!</definedName>
    <definedName name="bien_o_servicio" localSheetId="5">[1]DESPLEGABLES!#REF!</definedName>
    <definedName name="bien_o_servicio" localSheetId="7">[1]DESPLEGABLES!#REF!</definedName>
    <definedName name="bien_o_servicio" localSheetId="11">[1]DESPLEGABLES!#REF!</definedName>
    <definedName name="bien_o_servicio" localSheetId="2">[1]DESPLEGABLES!#REF!</definedName>
    <definedName name="bien_o_servicio" localSheetId="6">[1]DESPLEGABLES!#REF!</definedName>
    <definedName name="bien_o_servicio" localSheetId="8">[1]DESPLEGABLES!#REF!</definedName>
    <definedName name="bien_o_servicio" localSheetId="14">[1]DESPLEGABLES!#REF!</definedName>
    <definedName name="bien_o_servicio" localSheetId="18">[1]DESPLEGABLES!#REF!</definedName>
    <definedName name="bien_o_servicio" localSheetId="17">[1]DESPLEGABLES!#REF!</definedName>
    <definedName name="bien_o_servicio" localSheetId="15">[1]DESPLEGABLES!#REF!</definedName>
    <definedName name="bien_o_servicio" localSheetId="16">[1]DESPLEGABLES!#REF!</definedName>
    <definedName name="bien_o_servicio" localSheetId="19">[1]DESPLEGABLES!#REF!</definedName>
    <definedName name="bien_o_servicio">[1]DESPLEGABLES!#REF!</definedName>
    <definedName name="Consolidado">[1]DESPLEGABLES!#REF!</definedName>
    <definedName name="CPC" localSheetId="0">[1]DESPLEGABLES!#REF!</definedName>
    <definedName name="CPC" localSheetId="4">[1]DESPLEGABLES!#REF!</definedName>
    <definedName name="CPC" localSheetId="9">[1]DESPLEGABLES!#REF!</definedName>
    <definedName name="CPC" localSheetId="12">[1]DESPLEGABLES!#REF!</definedName>
    <definedName name="CPC" localSheetId="10">[1]DESPLEGABLES!#REF!</definedName>
    <definedName name="CPC" localSheetId="5">[1]DESPLEGABLES!#REF!</definedName>
    <definedName name="CPC" localSheetId="7">[1]DESPLEGABLES!#REF!</definedName>
    <definedName name="CPC" localSheetId="11">[1]DESPLEGABLES!#REF!</definedName>
    <definedName name="CPC" localSheetId="2">[1]DESPLEGABLES!#REF!</definedName>
    <definedName name="CPC" localSheetId="6">[1]DESPLEGABLES!#REF!</definedName>
    <definedName name="CPC" localSheetId="8">[1]DESPLEGABLES!#REF!</definedName>
    <definedName name="CPC" localSheetId="14">[1]DESPLEGABLES!#REF!</definedName>
    <definedName name="CPC" localSheetId="18">[1]DESPLEGABLES!#REF!</definedName>
    <definedName name="CPC" localSheetId="17">[1]DESPLEGABLES!#REF!</definedName>
    <definedName name="CPC" localSheetId="15">[1]DESPLEGABLES!#REF!</definedName>
    <definedName name="CPC" localSheetId="16">[1]DESPLEGABLES!#REF!</definedName>
    <definedName name="CPC" localSheetId="19">[1]DESPLEGABLES!#REF!</definedName>
    <definedName name="CPC">[1]DESPLEGABLES!#REF!</definedName>
    <definedName name="Derechos_administrativos" localSheetId="2">[1]DESPLEGABLES!#REF!</definedName>
    <definedName name="Derechos_administrativos" localSheetId="19">[1]DESPLEGABLES!#REF!</definedName>
    <definedName name="Derechos_administrativos">[1]DESPLEGABLES!#REF!</definedName>
    <definedName name="Fondos" localSheetId="19">[1]DESPLEGABLES!#REF!</definedName>
    <definedName name="Fondos">[1]DESPLEGABLES!#REF!</definedName>
    <definedName name="iii" localSheetId="19">[1]DESPLEGABLES!#REF!</definedName>
    <definedName name="iii">[1]DESPLEGABLES!#REF!</definedName>
    <definedName name="Impacto">[2]Hoja1!$B$6:$B$8</definedName>
    <definedName name="SIIF" localSheetId="13">[1]DESPLEGABLES!#REF!</definedName>
    <definedName name="SIIF" localSheetId="3">[1]DESPLEGABLES!#REF!</definedName>
    <definedName name="SIIF" localSheetId="2">[1]DESPLEGABLES!#REF!</definedName>
    <definedName name="SIIF" localSheetId="14">[1]DESPLEGABLES!#REF!</definedName>
    <definedName name="SIIF" localSheetId="18">[1]DESPLEGABLES!#REF!</definedName>
    <definedName name="SIIF" localSheetId="17">[1]DESPLEGABLES!#REF!</definedName>
    <definedName name="SIIF" localSheetId="15">[1]DESPLEGABLES!#REF!</definedName>
    <definedName name="SIIF" localSheetId="16">[1]DESPLEGABLES!#REF!</definedName>
    <definedName name="SIIF" localSheetId="19">[1]DESPLEGABLES!#REF!</definedName>
    <definedName name="SIIF">[1]DESPLEGABLES!#REF!</definedName>
    <definedName name="TIPO_DE_INGRESO" localSheetId="13">[1]DESPLEGABLES!#REF!</definedName>
    <definedName name="TIPO_DE_INGRESO" localSheetId="3">[1]DESPLEGABLES!#REF!</definedName>
    <definedName name="TIPO_DE_INGRESO" localSheetId="2">[1]DESPLEGABLES!#REF!</definedName>
    <definedName name="TIPO_DE_INGRESO" localSheetId="14">[1]DESPLEGABLES!#REF!</definedName>
    <definedName name="TIPO_DE_INGRESO" localSheetId="18">[1]DESPLEGABLES!#REF!</definedName>
    <definedName name="TIPO_DE_INGRESO" localSheetId="17">[1]DESPLEGABLES!#REF!</definedName>
    <definedName name="TIPO_DE_INGRESO" localSheetId="15">[1]DESPLEGABLES!#REF!</definedName>
    <definedName name="TIPO_DE_INGRESO" localSheetId="16">[1]DESPLEGABLES!#REF!</definedName>
    <definedName name="TIPO_DE_INGRESO" localSheetId="19">[1]DESPLEGABLES!#REF!</definedName>
    <definedName name="TIPO_DE_INGRESO">[1]DESPLEGABLES!#REF!</definedName>
    <definedName name="TIPO_DE_INGRESO_A_REGISTRAR" localSheetId="13">[1]DESPLEGABLES!#REF!</definedName>
    <definedName name="TIPO_DE_INGRESO_A_REGISTRAR" localSheetId="2">[1]DESPLEGABLES!#REF!</definedName>
    <definedName name="TIPO_DE_INGRESO_A_REGISTRAR" localSheetId="14">[1]DESPLEGABLES!#REF!</definedName>
    <definedName name="TIPO_DE_INGRESO_A_REGISTRAR" localSheetId="18">[1]DESPLEGABLES!#REF!</definedName>
    <definedName name="TIPO_DE_INGRESO_A_REGISTRAR" localSheetId="17">[1]DESPLEGABLES!#REF!</definedName>
    <definedName name="TIPO_DE_INGRESO_A_REGISTRAR" localSheetId="15">[1]DESPLEGABLES!#REF!</definedName>
    <definedName name="TIPO_DE_INGRESO_A_REGISTRAR" localSheetId="16">[1]DESPLEGABLES!#REF!</definedName>
    <definedName name="TIPO_DE_INGRESO_A_REGISTRAR" localSheetId="19">[1]DESPLEGABLES!#REF!</definedName>
    <definedName name="TIPO_DE_INGRESO_A_REGISTRAR">[1]DESPLEGABLES!#REF!</definedName>
    <definedName name="TIPO_INGRESO" localSheetId="13">[1]DESPLEGABLES!#REF!</definedName>
    <definedName name="TIPO_INGRESO" localSheetId="2">[1]DESPLEGABLES!#REF!</definedName>
    <definedName name="TIPO_INGRESO" localSheetId="14">[1]DESPLEGABLES!#REF!</definedName>
    <definedName name="TIPO_INGRESO" localSheetId="18">[1]DESPLEGABLES!#REF!</definedName>
    <definedName name="TIPO_INGRESO" localSheetId="17">[1]DESPLEGABLES!#REF!</definedName>
    <definedName name="TIPO_INGRESO" localSheetId="15">[1]DESPLEGABLES!#REF!</definedName>
    <definedName name="TIPO_INGRESO" localSheetId="16">[1]DESPLEGABLES!#REF!</definedName>
    <definedName name="TIPO_INGRESO" localSheetId="19">[1]DESPLEGABLES!#REF!</definedName>
    <definedName name="TIPO_INGRESO">[1]DESPLEGABLES!#REF!</definedName>
    <definedName name="Ventas_de_establecimientos_de_mercado" localSheetId="19">[1]DESPLEGABLES!#REF!</definedName>
    <definedName name="Ventas_de_establecimientos_de_mercado">[1]DESPLEGABLES!#REF!</definedName>
    <definedName name="Ventas_incidentales_de_establecimiento_no_de_mercado" localSheetId="19">[1]DESPLEGABLES!#REF!</definedName>
    <definedName name="Ventas_incidentales_de_establecimiento_no_de_mercado">[1]DESPLEGABLES!#REF!</definedName>
    <definedName name="Ventas_incidentales_de_establecimientos_no_de_mercado" localSheetId="19">[1]DESPLEGABLES!#REF!</definedName>
    <definedName name="Ventas_incidentales_de_establecimientos_no_de_mercado">[1]DESPLEGABLES!#REF!</definedName>
    <definedName name="xxx" localSheetId="19">[1]DESPLEGABLES!#REF!</definedName>
    <definedName name="xxx">[1]DESPLEGABLES!#REF!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9" i="12" l="1"/>
  <c r="G88" i="12"/>
  <c r="G87" i="12"/>
  <c r="G86" i="12"/>
  <c r="G82" i="12"/>
  <c r="G76" i="12"/>
  <c r="G73" i="12"/>
  <c r="G68" i="12"/>
  <c r="G63" i="12"/>
  <c r="G46" i="12"/>
  <c r="G32" i="12"/>
  <c r="G31" i="12"/>
  <c r="G28" i="12"/>
  <c r="D22" i="11"/>
  <c r="D26" i="11" s="1"/>
  <c r="D16" i="11"/>
  <c r="D115" i="1" l="1"/>
  <c r="C114" i="1"/>
</calcChain>
</file>

<file path=xl/sharedStrings.xml><?xml version="1.0" encoding="utf-8"?>
<sst xmlns="http://schemas.openxmlformats.org/spreadsheetml/2006/main" count="2600" uniqueCount="1225">
  <si>
    <t>Plan de Acción Anual 2022 Agencia ITRC</t>
  </si>
  <si>
    <t>PROCESO: GESTIÓN ESTRATEGICA COMUNICACIONES Y EXPERTA MISIONAL</t>
  </si>
  <si>
    <t>Dependencia</t>
  </si>
  <si>
    <t>Nivel</t>
  </si>
  <si>
    <t>Objetivo Estratégico asociado</t>
  </si>
  <si>
    <t>Iniciativa Estratégica</t>
  </si>
  <si>
    <t>Nombre de la tarea</t>
  </si>
  <si>
    <t xml:space="preserve">Descripción </t>
  </si>
  <si>
    <t xml:space="preserve">Entregable </t>
  </si>
  <si>
    <t>Cantidad</t>
  </si>
  <si>
    <t>Fecha Inicio</t>
  </si>
  <si>
    <t>Fecha Fin</t>
  </si>
  <si>
    <t>Responsable</t>
  </si>
  <si>
    <t xml:space="preserve">Fuente de Financiación </t>
  </si>
  <si>
    <t xml:space="preserve">Comunicaciones /Área Asesora Misional  </t>
  </si>
  <si>
    <t>Estratégico</t>
  </si>
  <si>
    <t>ORO1. Posicionar y visibilizar la Agencia como referente Nacional e Internacional en la Lucha Contra la Corrupción en la Administración Fiscal</t>
  </si>
  <si>
    <t>N/A</t>
  </si>
  <si>
    <t xml:space="preserve">Plan de Comunicaciones </t>
  </si>
  <si>
    <t xml:space="preserve">Experta Comunicaciones </t>
  </si>
  <si>
    <t xml:space="preserve">PGN </t>
  </si>
  <si>
    <t>Táctico</t>
  </si>
  <si>
    <t xml:space="preserve">ORO 1.1 Planificación y generación de contenidos de comunicación institucionales  y acciones de divulgación para dar a conocer la entidad y su labor misional </t>
  </si>
  <si>
    <t xml:space="preserve">Generar y difundir los contenidos de comunicación institucional                                                              </t>
  </si>
  <si>
    <t xml:space="preserve">Se elaborará los contenidos de comunicación con información relevante que permita dar a conocer la entidad  a través  de noticias, diseño digitales u otros.  Posteriormente, se difundirán a través de los canales digitales con los que cuenta la entidad para mantener informados a la ciudadanía.                                                                                                                                                                                                                </t>
  </si>
  <si>
    <t>Soporte de contenidos  mensuales publicados</t>
  </si>
  <si>
    <t>ORO 1.2 Generación y coordinación de espacios de participación de la Agencia ITRC en entidades públicas y privadas, o eventos relacionados con temas de interés de la entidad, para dar a conocer la labor misional de la entidad, los logros y su compromiso en la lucha contra el fraude y la corrupción de las entidades vigiladas.</t>
  </si>
  <si>
    <t>Coordinar y/o generar espacios de participación de la Agencia ITRC con entidades nacionales o internacionales en temas relacionados con la labor misional de la entidad</t>
  </si>
  <si>
    <t xml:space="preserve">Se promoverá la participación de la Agencia ITRC en diferentes espacios  como eventos públicos y/o privados, nacionales o internacionales en temas relacionados con la entidad que aporten a la visualización institucional y permitan dar a conocer la labor misional de la entidad. </t>
  </si>
  <si>
    <t>Eventos o mesas de trabajo o correos electrónicos</t>
  </si>
  <si>
    <t xml:space="preserve">Experta Misional y Experta Comunicaciones </t>
  </si>
  <si>
    <t xml:space="preserve">ORO 1.3 Divulgación a la ciudadanía y a los diferentes grupos de interés sobre los logros, avances y/o labor misional de la entidad con el propósito de facilitar de forma oportuna y transparente el acceso a la información de la Agencia ITRC. </t>
  </si>
  <si>
    <t xml:space="preserve">Dar a conocer y mantener informada de forma oportuna y transparente a la ciudadanía a través de los distintos canales de comunicación digital de la entidad. </t>
  </si>
  <si>
    <t xml:space="preserve">Se divulgará y facilitará el acceso a la información de la Agencia ITRC a ciudadanía sobre los logros y avances de los objetivos misionales de la entidad con el propósito de facilitar de forma oportuna y transparente el acceso a la información de la Agencia ITRC. </t>
  </si>
  <si>
    <t>ORO 1.4 Realización y ejecución de convenios interinstitucionales y/o alianzas estratégicas..</t>
  </si>
  <si>
    <t>Promover, la realización de convenios y/o alianzas estratégicas y ejecutarlas</t>
  </si>
  <si>
    <t>Promover, la realización de convenios y/o alianzas estratégicas, de interés para la Agencia, ya sea con la academia o con entidades nacionales, públicas o privadas o con organismos internacionales.</t>
  </si>
  <si>
    <t>Eventos o mesas de trabajo o correos electrónicos o convenio firmado u similares</t>
  </si>
  <si>
    <t>Experta Misional</t>
  </si>
  <si>
    <t>ORO 1.5 Participación en  programas o iniciativas interinstitucionales contra la corrupción.</t>
  </si>
  <si>
    <t>Participar, en acciones que generen las entidades publicas o privadas, para ejecutar programas de lucha contra la corrupción.</t>
  </si>
  <si>
    <t>Coordinar o ejecutar las acciones necesarias para participar en programas y/o iniciativas de lucha contra la corrupción que se generen en el relacionamiento interinstitucional.</t>
  </si>
  <si>
    <t>Eventos o mesas de trabajo</t>
  </si>
  <si>
    <t>ORO 1.6 Fortalecimiento del Observatorio de Fraude y Corrupción.</t>
  </si>
  <si>
    <t>Establecer y ejecutar las acciones para el fortalecimiento del observatorio en el año 2022</t>
  </si>
  <si>
    <t>Eventos o mesas de trabajo o correos electrónicos o documentos o reuniones</t>
  </si>
  <si>
    <t>ORO 1.7 Articulación de las acciones de las áreas misionales de la Agencia ITRC</t>
  </si>
  <si>
    <t>Establecer acciones para la articulación de las áreas misionales de la Agencia ITRC</t>
  </si>
  <si>
    <t>Eventos o mesas de trabajo o documentos o reuniones</t>
  </si>
  <si>
    <t>Indicador</t>
  </si>
  <si>
    <t>Frecuencia de Medición</t>
  </si>
  <si>
    <t>ID</t>
  </si>
  <si>
    <t>Meta</t>
  </si>
  <si>
    <t>Índice de posicionamiento institucional</t>
  </si>
  <si>
    <t>Anual</t>
  </si>
  <si>
    <t>COM202005</t>
  </si>
  <si>
    <t>Cumplimiento de las acciones establecidas en el Plan de Comunicaciones de la Agencia ITRC</t>
  </si>
  <si>
    <t>COM202004</t>
  </si>
  <si>
    <t xml:space="preserve">Cumplimiento de las acciones para las relaciones interinstitucionales de la Agencia ITRC
</t>
  </si>
  <si>
    <t>Semestral</t>
  </si>
  <si>
    <t>EMI202006</t>
  </si>
  <si>
    <t>Nivel de cumplimiento de tareas</t>
  </si>
  <si>
    <t>COM202001</t>
  </si>
  <si>
    <t>ORO 1.2 Generación y coordinación de espacios de participación de la Agencia ITRC en entidades públicas y privadas, o eventos relacionados con temas de interés de la entidad, ferias del servicio al ciudadano, entre otros, para dar a conocer la labor misional de la entidad, los logros y su compromiso en la lucha contra el fraude y la corrupción de las entidades vigiladas.</t>
  </si>
  <si>
    <t>Espacios de participación coordinados o generados</t>
  </si>
  <si>
    <t>COM202002</t>
  </si>
  <si>
    <t>Divulgaciones sobre logros, avances y/o labor misional de la Agencia ITRC</t>
  </si>
  <si>
    <t>COM202003</t>
  </si>
  <si>
    <t>ORO 1.4 Realización y ejecución de convenios interinstitucionales y/o alianzas estratégicas.</t>
  </si>
  <si>
    <t>Convenios y/o alianzas estratégicas interinstitucionales realizadas.</t>
  </si>
  <si>
    <t>EMI202001</t>
  </si>
  <si>
    <t>Convenios y/o alianzas estratégicas interinstitucionales en ejecución</t>
  </si>
  <si>
    <t>EMI202002</t>
  </si>
  <si>
    <t>Programas y/o Iniciativas contra la corrupción en las que participa la Agencia ITRC</t>
  </si>
  <si>
    <t>EMI202003</t>
  </si>
  <si>
    <t xml:space="preserve">Nivel de ejecución de las acciones para el fortalecimiento del observatorio </t>
  </si>
  <si>
    <t>EMI202004</t>
  </si>
  <si>
    <t>ORO 1.7 Articulación de las acciones de las áreas misionales de la Agencia</t>
  </si>
  <si>
    <t>Mesas de trabajo conjuntas entre las áreas misionales de la ITRC</t>
  </si>
  <si>
    <t>EMI202005</t>
  </si>
  <si>
    <t>PROCESO: AUDITORÍA Y GESTIÓN DEL RIESGO</t>
  </si>
  <si>
    <t>Subdirección de Auditoría y Gestión del Riesgo</t>
  </si>
  <si>
    <t>OCA1. Disminuir el nivel de Riesgo del fraude y corrupción en las Entidades Vigiladas</t>
  </si>
  <si>
    <t>OCA 1.1 Identificar y priorizar necesidades de inspección de alto impacto en las entidades</t>
  </si>
  <si>
    <t>Formular y analizar los posibles asuntos a inspeccionar durante 2023</t>
  </si>
  <si>
    <t>Planeación y ejecución de actividades de análisis e inteligencia de negocios, que permitan concluir con respecto a aquellas alertas, irregularidades o tendencias de comportamientos relacionados con las entidades foco de control, la propuesta de asuntos de alto riesgo que se propondrán al comité de riesgos para ser inspeccionados por la Agencia ITRC en la DIAN, Coljuegos y UGPP durante el año 2023.</t>
  </si>
  <si>
    <t>Comunicación interna con radicación al despacho de  la SAGR de los análisis estratégicos por entidad.
Registro de asistencia a la Mesa de Direccionamiento Estratégico-MDE en la que se presente los asuntos a proponer para inspección en 2023.</t>
  </si>
  <si>
    <t>1 comunicación interna
1 registro de asistencia de MDE</t>
  </si>
  <si>
    <t>Subdirector de Auditoría y Gestión del Riesgo</t>
  </si>
  <si>
    <t>PGN</t>
  </si>
  <si>
    <t>Convocar y presentar al Comité de Riesgos la propuesta de asuntos a inspeccionar para la consolidación del Programa Anual de Inspecciones 2023</t>
  </si>
  <si>
    <t>A partir de los temas presentados y evaluados durante 2022 en las Mesas de Direccionamiento Estratégico-MDE de la Subdirección de Auditoría y Gestión del Riesgo y que finalmente se documentaron  en los informes de análisis estratégico de DIAN, Coljuegos y UGPP, se debe presentar ante el Comité de Riesgos de la Agencia ITRC para su evaluación y aprobación, el análisis justificado de los temas de alto riesgo que se propone abordar en la siguiente vigencia.</t>
  </si>
  <si>
    <t>Registro de asistencia del Comité de Riesgos donde se apruebe el listado de inspecciones a ejecutar durante 2023</t>
  </si>
  <si>
    <t>1 registro de asistencia de comité de riesgos</t>
  </si>
  <si>
    <t>Operativo</t>
  </si>
  <si>
    <t>Comunicar a las entidades el Programa Anual de Inspecciones-PAI 2022</t>
  </si>
  <si>
    <t>Se debe remitir a los directivos/presidente de la DIAN, Coljuegos y UGPP el listado de las inspecciones seleccionadas para cada una de sus entidades en el PAI 2022, para aportarles información de conocimiento que les permita organizarse internamente y lograr así un mejor desarrollo de las actividades requeridas en las inspecciones. Este documento debe ser general y únicamente incluir el listado de los temas a inspeccionar.</t>
  </si>
  <si>
    <t>Comunicación oficial externa a directivos y presidente de las entidades foco de control</t>
  </si>
  <si>
    <t>3 comunicaciones oficiales individuales por entidad</t>
  </si>
  <si>
    <t>Comunicar a la ciudadanía el cumplimiento del Programa Anual de Inspecciones-PAI 2022</t>
  </si>
  <si>
    <t>Se debe publicar en la página web de la Agencia el listado de asuntos abordados efectivamente del Programa Anual de Inspecciones-PAI 2022. Se efectuará en periodo vencido y en dos cortes: el primero, con corte 30 de junio y el segundo, con corte 30 de diciembre o antes cuando se aborde la totalidad de asuntos del PAI, lo que ocurra primero; esto para garantizar una escenario de transparencia con la ciudadanía y demás interesados. Este documento debe incluir todas aquellas inspecciones extraordinarias que de ser el caso surjan durante el año. El documento es gerencial y solo debe incluir el listado de temas que fueron abordados durante el periodo.</t>
  </si>
  <si>
    <t>Imagen de publicación del PAI en la página web de la agencia</t>
  </si>
  <si>
    <t>2 publicaciones en el año</t>
  </si>
  <si>
    <t>Ejecutar las inspecciones y verificaciones priorizadas en el  Programa Anual de Inspecciones-PAI 2022</t>
  </si>
  <si>
    <t>Planeación y ejecución del ciclo de inspección de auditoría y gestión del riesgo por etapas para cada uno de los asuntos a inspeccionar durante 2022 que fueron aprobados en Comité de Riesgos; de igual forma, desarrollo de las auditorías de  verificación a inspecciones de vigencias pasadas que fueron aprobadas.</t>
  </si>
  <si>
    <t>Comunicación oficial remitida a las entidades objeto de las inspecciones y verificaciones previstas en el PAI 2022</t>
  </si>
  <si>
    <t>1  aviso de inspección por cada inspección y verificación aprobada en PAI 2022</t>
  </si>
  <si>
    <t>Participar en mínimo cuatro instancias de coordinación con la Subdirección de Investigaciones Disciplinarias de la Agencia ITRC</t>
  </si>
  <si>
    <t>De acuerdo con la experticia de los procesos que se evalúan en la SAGR, en cada sesión de trabajo se busca intercambiar conocimientos y recopilar información necesaria para la priorización de necesidades de inspección y desarrollo de la actividad misional.</t>
  </si>
  <si>
    <t>Participación en al menos cuatro instancias ejecutadas y lideradas por la asesora misional de la Agencia ITRC</t>
  </si>
  <si>
    <t>4 registros de asistencia</t>
  </si>
  <si>
    <t>Elaborar con base en  los resultados de las inspecciones 2021 el informe de recomendaciones de políticas para el  Ministro de Hacienda y Crédito Público</t>
  </si>
  <si>
    <t>A partir de las recomendaciones estratégicas de las inspecciones y/o verificaciones, formular desde el GIT de análisis y con el apoyo de los GIT de inspección, recomendaciones de políticas de prevención y detección de malas practicas en las administración de tributos, aduanas, control de régimen cambiario de importaciones y exportaciones a cargo de la DIAN, contribuciones parafiscales a cargo de la UGPP y rentas de la nación a cargo de Coljuegos. 
El informe tiene como destino el despacho del Señor Ministro de Hacienda y Crédito Público, por ser él responsable del desarrollo de política pública en el sector Hacienda  y también interlocutor con los responsables de los demás sectores públicos involucrados. El informe se debe entregar a la dirección general de la Agencia ITRC.</t>
  </si>
  <si>
    <t>Comunicación de entrega a la dirección general del Informe de formulación de recomendaciones de políticas de prevención de malas prácticas en la administración de tributos , aduanas, control de régimen cambiario de importaciones y exportaciones a cargo de la DIAN, contribuciones parafiscales a cargo de la UGPP y rentas de la nación a cargo de Coljuegos</t>
  </si>
  <si>
    <t>1 comunicación oficial de entrega del informe a la Dirección General</t>
  </si>
  <si>
    <t>Elaborar con base en  los resultados de las inspecciones 2021 la actualización al informe del Sistema de Prevención del Fraude y la Corrupción (SPFC)</t>
  </si>
  <si>
    <t>Analizar los resultados obtenidos durante el 2021 en las inspecciones y determinar aquellos elementos (riesgos, causas y recomendaciones), que pueden generar conocimiento en la ciudadanía sobre el aseguramiento de posibles espacios de fraude y corrupción bajo un escenario de administración de ingresos; con esta información se debe consolidar una nueva versión anual del informe del Sistema de Prevención del Fraude y la Corrupción, el cual se debe publicar en la página web de la Agencia.</t>
  </si>
  <si>
    <t>Actualización anual del Informe del Sistema de Prevención del Fraude y la Corrupción</t>
  </si>
  <si>
    <t>1 publicación en página web del informe del SPFC 2021</t>
  </si>
  <si>
    <t>OCA 1.2 Aumentar la capacidad instalada de los auditores en aras de realizar mayor cobertura en las inspecciones y las verificaciones que se efectúan</t>
  </si>
  <si>
    <t>Evaluar el comportamiento de la capacidad operativa en el desarrollo del PAI 2022 y efectuar propuesta de distribución para PAI 2023</t>
  </si>
  <si>
    <t>Con base en el análisis de la capacidad operativa empleada en la SAGR para inspecciones y verificaciones con corte a noviembre de 2022, así como de las novedades administrativas que se hayan presentado, optimizar y proponer la distribución por eje temático de los inspectores necesarios para atender los posibles asuntos de inspección a realizar en 2023, así como los requerimientos para el desarrollo de verificaciones, discriminando la necesidad o no de contratación para atender la misionalidad de la SAGR.</t>
  </si>
  <si>
    <t>Documento con análisis de capacidad operativa</t>
  </si>
  <si>
    <t>1 comunicación oficial de entrega del informe de capacidad operativa</t>
  </si>
  <si>
    <t>OCA 1.3 Optimizar los procesos de auditoría</t>
  </si>
  <si>
    <t>Evaluar anualmente el proceso de auditoría y gestión del riesgo</t>
  </si>
  <si>
    <t>Con base en  las actividades ejecutadas desde la SAGR durante 2022, se deben adelantar encuestas de percepción, a nivel interno con integrantes de la SAGR y a nivel externo con personal de las entidades foco de control, para detectar fortalezas y oportunidades de mejora a aplicar tanto en las actividades desarrolladas como en el personal que las ejecuta.</t>
  </si>
  <si>
    <t>Documento con análisis de resultados y comparativo histórico</t>
  </si>
  <si>
    <t>1 acta de mesa de coordinación donde se presente el resultado de las encuestas.</t>
  </si>
  <si>
    <t>Desarrollar acciones para el mejoramiento del proceso de auditoría y gestión del riesgo</t>
  </si>
  <si>
    <t>Ejecución de acciones que contribuyan al fortalecimiento interno de la SAGR y al posicionamiento de la Agencia ante las entidades foco de control a través del mejoramiento de los productos y actividades a cargo de esta área.</t>
  </si>
  <si>
    <t>Documento semestral con consolidado de acciones implementadas.</t>
  </si>
  <si>
    <t>1 documento gerencial con resumen de acciones</t>
  </si>
  <si>
    <t>Efectuar el seguimiento a las inspecciones a través de herramientas de Microsoft en la nube</t>
  </si>
  <si>
    <t>Creación de espacio para cada equipo de inspección en Microsoft Teams con Microsoft Planner para la gestión de los cronogramas detallados de las inspecciones aprobadas para 2022 . Esta información será empleada como insumo en las mesas de integración de las inspecciones para efectuar el seguimiento por parte del subdirector. El seguimiento operativo se realiza periódicamente desde la SAGR y es insumo para la programación quincenal de la agenda.</t>
  </si>
  <si>
    <t>Espacios virtuales creados y cronogramas diligenciados por cada inspección</t>
  </si>
  <si>
    <t>1 Registro de cada sitio por cada inspección aprobada en PAI 2022</t>
  </si>
  <si>
    <t>Implementar el seguimiento a las verificaciones a través de herramientas de Microsoft en la nube</t>
  </si>
  <si>
    <t>Creación de espacio para cada equipo de inspección en Microsoft Teams y Microsoft Planner para los cronogramas detallados de las verificaciones aprobadas para 2021 . Esta información será empleada como insumo en las mesas de integración que se implementen en las verificaciones para efectuar el seguimiento por parte del subdirector.</t>
  </si>
  <si>
    <t>Espacios virtuales creados y cronogramas diligenciados por cada verificación</t>
  </si>
  <si>
    <t>1 Registro de cada sitio por cada verificación aprobada en PAI 2022</t>
  </si>
  <si>
    <t>OCA 1.4 Diseño y/o actualización de los programas de fiscalización a directivos y asesores de la DIAN</t>
  </si>
  <si>
    <t>Formulación de programas de control tributario y aduanero</t>
  </si>
  <si>
    <t>Definición de una estrategia objetiva que, a través del análisis, cruce de información, construcción de indicadores o elaboración de perfiles de riesgo permite identificar a un grupo de sujetos de control que cumplen con características homogéneas de presuntas inconsistencias en la información reportada en sus declaraciones de Renta y trámites aduaneros en un periodo determinado</t>
  </si>
  <si>
    <t>Ficha técnica de criterios, diseño y resultados del programa de control 2022 - ETAPA INICIAL</t>
  </si>
  <si>
    <t>1 ficha técnica 2022</t>
  </si>
  <si>
    <t>Tratamiento, análisis y procesamiento de datos de los programas de control tributario y aduanero</t>
  </si>
  <si>
    <t>Identificación, apoyo de solicitud, control, tratamiento y procesamiento de información insumo que soporta la aplicación de reglas normativas, técnicas y objetivas para detectar posibles indicios de inexactitud en las declaraciones de Reta y/o tramites aduaneros de los sujetos de control de fiscalización por parte de la Agencia ITRC.</t>
  </si>
  <si>
    <t>Ficha técnica de criterios, diseño y resultados del programa de control 2022 -ETAPA DE PROCESAMIENTO Y FINAL</t>
  </si>
  <si>
    <t>Traslado de los sujetos de control con indicios de posibles incumplimientos de obligaciones sustanciales tributarias y/o trámites aduaneros</t>
  </si>
  <si>
    <t xml:space="preserve"> Traslado del listado de sujetos de control con posibles indicios de inexactitud en sus declaraciones tributarias y/o trámites aduaneros al área competente de ejecutar la fiscalización.</t>
  </si>
  <si>
    <t>Listado de sujetos de control e indicios de inexactitud.</t>
  </si>
  <si>
    <t>1 listado</t>
  </si>
  <si>
    <t>NA</t>
  </si>
  <si>
    <t>Reducción promedio de la exposición a los riesgos de fraude y corrupción evaluados en la DIAN para la vigencia.</t>
  </si>
  <si>
    <t xml:space="preserve">Trimestral </t>
  </si>
  <si>
    <t>SAGR202001</t>
  </si>
  <si>
    <t xml:space="preserve">Subdirector de Auditoría y Gestión del Riesgo </t>
  </si>
  <si>
    <t>Reducción promedio de la exposición a los riesgos de fraude y corrupción evaluados en la UGPP para la vigencia.</t>
  </si>
  <si>
    <t>SAGR202002</t>
  </si>
  <si>
    <t>Reducción promedio de la exposición a los riesgos de fraude y corrupción evaluados en Coljuegos para la vigencia.</t>
  </si>
  <si>
    <t>SAGR202003</t>
  </si>
  <si>
    <t>Nivel de cumplimiento de las tareas</t>
  </si>
  <si>
    <t>SAGR202004</t>
  </si>
  <si>
    <t>SAGR202005</t>
  </si>
  <si>
    <t>SAGR202006</t>
  </si>
  <si>
    <t>SAGR202201</t>
  </si>
  <si>
    <t>OCA2. Realizar actuaciones disciplinarias efectivas en la lucha contra la corrupción, cumpliendo los principios de la Función Pública y el debido proceso</t>
  </si>
  <si>
    <t>5 charlas en el año</t>
  </si>
  <si>
    <t xml:space="preserve">Extracto
</t>
  </si>
  <si>
    <t>Cada vez que se requiera</t>
  </si>
  <si>
    <t xml:space="preserve">Realizar un informe Misional cada trimestre
</t>
  </si>
  <si>
    <t xml:space="preserve">Informe trimestral
</t>
  </si>
  <si>
    <t xml:space="preserve">3 informes </t>
  </si>
  <si>
    <r>
      <t xml:space="preserve">Expediente digital virtualizado 
</t>
    </r>
    <r>
      <rPr>
        <sz val="11"/>
        <color rgb="FFFF0000"/>
        <rFont val="Calibri"/>
        <family val="2"/>
        <scheme val="minor"/>
      </rPr>
      <t xml:space="preserve">
</t>
    </r>
  </si>
  <si>
    <t>Expedientes años 2019 al 2021 y actualización de los expedientes activos de años anteriores.</t>
  </si>
  <si>
    <t>Las que se requieran</t>
  </si>
  <si>
    <t xml:space="preserve">Identificación de estructuras criminales y modus operandi complejos.
</t>
  </si>
  <si>
    <t xml:space="preserve">Informe  trimestral
</t>
  </si>
  <si>
    <t xml:space="preserve"> Realizar una lista de chequeo con las pruebas mínimas pertinentes, necesarias y conducentes, de acuerdo con la etapa procesal </t>
  </si>
  <si>
    <t xml:space="preserve">Estratégico </t>
  </si>
  <si>
    <t>Índice de Cumplimiento de Principios</t>
  </si>
  <si>
    <t xml:space="preserve">Anual </t>
  </si>
  <si>
    <t>SID202001</t>
  </si>
  <si>
    <t>SID202002</t>
  </si>
  <si>
    <t>Procesos de las acciones disciplinarias calificadas oportunamente</t>
  </si>
  <si>
    <t>SID202003</t>
  </si>
  <si>
    <t>Decisiones que finalizan el proceso disciplinario</t>
  </si>
  <si>
    <t>SID202004</t>
  </si>
  <si>
    <t>SID202005</t>
  </si>
  <si>
    <t>PROCESO: GESTIÓN JURÍDICA</t>
  </si>
  <si>
    <t>OFS1. Blindar la Entidad ejerciendo la debida defensa técnica y representación Judicial y Extrajudicial</t>
  </si>
  <si>
    <t>OFS 1.1 Cumplimiento oportuno de las respuestas a los conceptos, derechos de petición, acciones de tutela y actuaciones en los procesos judiciales</t>
  </si>
  <si>
    <t>Responder oportunamente a los derechos de petición</t>
  </si>
  <si>
    <t>Conforme con lo determinado en la Ley 1755 de 2015, se dará respuesta a los Derechos de petición de interés general y particular, dentro de los términos  oportunos</t>
  </si>
  <si>
    <t xml:space="preserve">cuadro de control PQRS - TRIMESTRAL                         </t>
  </si>
  <si>
    <t>CUATRO (4)</t>
  </si>
  <si>
    <t>Emitir oportunamente Conceptos jurídicos</t>
  </si>
  <si>
    <t>Conforme con lo determinado en la Ley 1755 de 2015, se dará respuesta a los Derechos de petición de consulta, dentro de los términos oportunos</t>
  </si>
  <si>
    <t xml:space="preserve">cuadro de control CONCEPTOS - TRIMESTRAL                               </t>
  </si>
  <si>
    <t>Tramitar oportunamente las acciones de tutela</t>
  </si>
  <si>
    <t xml:space="preserve">De acuerdo con lo establecido en el Decreto 2591 de 1991, se adelantarán las acciones requeridas dentro del trámite de las acciones de tutela </t>
  </si>
  <si>
    <t xml:space="preserve">cuadro de control TUTELAS - TRIMESTRAL                               </t>
  </si>
  <si>
    <t>Representar judicialmente a la entidad dentro de los términos establecidos</t>
  </si>
  <si>
    <t>De conformidad con los términos judiciales establecidos en la ley 1437 de 2001, Código de Procedimiento Administrativo y de lo Contencioso Administrativo, se llevarán a cabo las actuaciones judiciales correspondientes conforme con la clase de medio de control y su etapa procesal</t>
  </si>
  <si>
    <t xml:space="preserve">cuadro de control de procesos Agencia ITRC - TRIMESTRAL   </t>
  </si>
  <si>
    <t>Participar en las sesiones (2) programadas en el Subcomité Sectorial para la Defensa Judicial del Sector Hacienda</t>
  </si>
  <si>
    <t xml:space="preserve">De acuerdo con la Resolución 1107 del 20 de abril de 2016 de creación del Subcomité, las entidades participaran en las dos sesiones programadas en la vigencia, en donde se tratan temas defensa judicial transversales a las entidades que hacen parte del Sector Hacienda.
</t>
  </si>
  <si>
    <t>DOS (2)</t>
  </si>
  <si>
    <t>Elaborar los Notijurídicos de la Agencia ITRC</t>
  </si>
  <si>
    <t>Con el propósito de mantener actualizados a los funcionarios y usuarios de los medios digitales de la Agencia ITRC, se estudiarán las normas del sector con el fin de elaborar el boletín del notijurídico</t>
  </si>
  <si>
    <t xml:space="preserve">cuadro control ficha de  notijuridicos publicados - TRIMESTRAL   </t>
  </si>
  <si>
    <t>Actualizar el Normograma de la Agencia ITRC</t>
  </si>
  <si>
    <t>Para cumplir con los lineamientos del Decreto 1083 de 2015, se solicitarás a las diferentes dependencias de la Agencia, la remisión de la nueva normatividad expedida aplicable al desarrollo de sus funciones, con el propósito de consolidar y remitir al área de comunicaciones para que proceda a la publicación del normograma de la Agencia</t>
  </si>
  <si>
    <t xml:space="preserve">cuadro control ficha de  normograma publicados - TRIMESTRAL   </t>
  </si>
  <si>
    <t>OFS 1.3 Cumplimiento de los lineamientos  de la política de prevención del daño antijurídico de la Agencia ITRC, aprobada por la ANDJE</t>
  </si>
  <si>
    <t>UNO (1)</t>
  </si>
  <si>
    <t>Mantener actualizado el sistema Ekogui</t>
  </si>
  <si>
    <t>Mantener actualizado el sistema Ekogui de acuerdo a las actuaciones judiciales adelantadas por la Agencia ITRC</t>
  </si>
  <si>
    <t>Derechos de petición con respuesta oportuna</t>
  </si>
  <si>
    <t>Trimestralmente</t>
  </si>
  <si>
    <t>Conceptos jurídicos emitidos oportunamente</t>
  </si>
  <si>
    <t>Tramite oportuno a las acciones de tutela</t>
  </si>
  <si>
    <t>Procesos judiciales atendidos oportunamente</t>
  </si>
  <si>
    <t>Notijurídicos efectuados</t>
  </si>
  <si>
    <t>Normograma actualizado</t>
  </si>
  <si>
    <t>Sistema Ekogui actualizado</t>
  </si>
  <si>
    <t>PROCESO: GESTIÓN ADMINISTRATIVA</t>
  </si>
  <si>
    <t>Secretaría General - Proceso Gestión Administrativa</t>
  </si>
  <si>
    <t>OFS 2. Proveer los recursos para el desarrollo misional, acorde con la planeación. priorización y disponibilidad</t>
  </si>
  <si>
    <t>OFS 2.1  Identificación y registro de las necesidades de bienes y servicios que requiera la entidad para el desarrollo de sus funciones</t>
  </si>
  <si>
    <t>Consolidar el Plan de Necesidades de la vigencia 2023</t>
  </si>
  <si>
    <t>Consolidad y remitir a la Oficina Asesora de Planeación el Plan de Necesidades correspondiente a la vigencia 2023, en el formato establecido por la Oficina Asesora de Planeación</t>
  </si>
  <si>
    <t>Plan de necesidades</t>
  </si>
  <si>
    <t>Experto Líder en Gestión Administrativa</t>
  </si>
  <si>
    <t>Participar en las mesas sectoriales de Gestión Documental programadas por el MHCP durante la vigencia 2022</t>
  </si>
  <si>
    <t>Lista de asistencia</t>
  </si>
  <si>
    <t>DEMANDA</t>
  </si>
  <si>
    <t>OFS 2.4 Fortalecimiento de la infraestructura Física de la Agencia ITRC</t>
  </si>
  <si>
    <t xml:space="preserve">Gestionar los espacios de la sede administrativa de la Entidad, acorde con los requerimientos legales y técnicos de las diferentes áreas de la entidad. </t>
  </si>
  <si>
    <t xml:space="preserve">Realizar las gestiones administrativas pertinentes para dar continuidad en los espacios adecuados y de bienestar en la sede administrativa para los servidores de la entidad. </t>
  </si>
  <si>
    <t>Nuevo contrato de arrendamiento 2022 2024
Cronograma de mantenimiento mobiliario sede Agencia ITRC</t>
  </si>
  <si>
    <t>Fortalecer la Gestión documental y administración de archivos en la Agencia ITRC</t>
  </si>
  <si>
    <t>Reporte de actividades en aplicativo SPI del DNP</t>
  </si>
  <si>
    <t>Índice de efectividad de Provisión</t>
  </si>
  <si>
    <t>GAD202005</t>
  </si>
  <si>
    <t>Experto Líder Gestión Administrativa y Experto Líder Gestión Financiera</t>
  </si>
  <si>
    <t>Trimestral</t>
  </si>
  <si>
    <t>GAD202001</t>
  </si>
  <si>
    <t xml:space="preserve">Cumplimiento del Plan Institucional de Archivos - PINAR </t>
  </si>
  <si>
    <t>GAD202002</t>
  </si>
  <si>
    <t xml:space="preserve">Cumplimiento del Plan de Conservación Documental </t>
  </si>
  <si>
    <t>GAD202003</t>
  </si>
  <si>
    <t xml:space="preserve">Cumplimiento del Plan Institucional de Gestión Ambiental </t>
  </si>
  <si>
    <t>GAD202004</t>
  </si>
  <si>
    <t>PROCESO: GESTIÓN FINANCIERA</t>
  </si>
  <si>
    <t>Secretaría General - Proceso Gestión Financiera</t>
  </si>
  <si>
    <t>OFS2. Proveer los recursos para el desarrollo misional, acorde con la planeación. priorización y disponibilidad</t>
  </si>
  <si>
    <t>OFS 2.3 Generación y análisis de información presupuestal para la toma de decisiones,</t>
  </si>
  <si>
    <t>Elaborar informe mensual  de ejecución presupuestal para Secretaría General, supervisores y ejecutores del presupuesto (incluido el del cierre de la vigencia anterior)</t>
  </si>
  <si>
    <t>Rendir información de compromisos, ejecución presupuestal e INPANUT.</t>
  </si>
  <si>
    <t>Informe socializado</t>
  </si>
  <si>
    <t>Experto Líder Financiero</t>
  </si>
  <si>
    <t>Elaborar y socializar un informe trimestral,  incluida la vigencia anterior, del  avance ejecución presupuestal para publicación en la página Web de la Entidad</t>
  </si>
  <si>
    <t>Rendir información porcentual del avance de la ejecución (obligaciones)presupuestal  alineado a la política de transparencia</t>
  </si>
  <si>
    <t>OFS 2.3 Generación y análisis de información presupuestal para la toma de decisiones</t>
  </si>
  <si>
    <t>GF202201</t>
  </si>
  <si>
    <t xml:space="preserve"> Porcentaje Ejecución presupuestal funcionamiento</t>
  </si>
  <si>
    <t>GF202202</t>
  </si>
  <si>
    <t>Porcentaje Ejecución presupuestal inversión</t>
  </si>
  <si>
    <t>GF202203</t>
  </si>
  <si>
    <t>INPANUT</t>
  </si>
  <si>
    <t>GF202004</t>
  </si>
  <si>
    <t>PROCESO GESTIÓN CONTRACTUAL</t>
  </si>
  <si>
    <t>Secretaría General - Proceso Gestión Contractual</t>
  </si>
  <si>
    <t xml:space="preserve">OFS2. Proveer los recursos para el desarrollo misional, acorde con la planeación. priorización y disponibilidad
</t>
  </si>
  <si>
    <t>OFS 2.2 Ejecución del PAA aprobado para la entidad a través de la contratación</t>
  </si>
  <si>
    <t>Presentar el informe mensual de gestión contractual a la CGR a través del SIRECI</t>
  </si>
  <si>
    <t>Cargar y transmitir el informe a través del aplicativo, dentro de los 10 primeros días hábiles del mes siguiente al que se causa.  En el mes de enero 22 se reporta diciembre 2021 y en diciembre 22 se reporta noviembre.</t>
  </si>
  <si>
    <t>Certificado de transmisión del informe mensual</t>
  </si>
  <si>
    <t>Experto Líder de Contratación</t>
  </si>
  <si>
    <t>Dar asesoría sobre mecanismos de selección y elaboración de documentos precontractuales, contractuales y poscontractuales con oportunidad según demanda</t>
  </si>
  <si>
    <t>Dar respuesta a las solicitudes formuladas por correo electrónico o cualquier otro mecanismo en un término máximo de cinco (5) días hábiles)</t>
  </si>
  <si>
    <t>Relación de asesorías por temas al mes</t>
  </si>
  <si>
    <t>Adelantar los procesos de selección para adquirir los bienes y servicios requeridos en SECOP y TVEC</t>
  </si>
  <si>
    <t>Adelantar con oportunidad los procesos de selección en cualquiera de sus modalidades de manera oportuna en los mecanismos  que ha previsto Colombia Compra Eficiente para ello</t>
  </si>
  <si>
    <t>Informe de procesos de selección iniciados por mes</t>
  </si>
  <si>
    <t>Apoyar a la OAP con recomendaciones y sugerencias en la construcción del PAA y sus modificaciones</t>
  </si>
  <si>
    <t>Apoyar a la OAP en la revisión del proyecto de PAA y sus modificaciones en la vigencia, a fin de verificar que la modalidad de contratación esté acorde con la normatividad vigente y la necesidad expresada por el área</t>
  </si>
  <si>
    <t>Relación de apoyos a la OAP por trimestre</t>
  </si>
  <si>
    <t>Sensibilización sobre modalidades de selección de contratistas</t>
  </si>
  <si>
    <t>Jornada de sensibilización a los solicitantes de contratación (y el personal a cargo que apoya las tareas) sobre las modalidades de selección de contratistas y los documentos en SIG relacionados con aquéllas.</t>
  </si>
  <si>
    <t>Registro de asistentes a la jornada</t>
  </si>
  <si>
    <t xml:space="preserve">Sensibilización sobre contrato realidad </t>
  </si>
  <si>
    <t>Jornada de sensibilización en conjunto con la Oficina Asesora Jurídica sobre la figura jurídica del contrato realidad y las conductas de supervisores de contratos que pueden dar lugar a ello</t>
  </si>
  <si>
    <t xml:space="preserve">Realizar socialización sobre responsabilidades del supervisor frente al Manual de la Entidad </t>
  </si>
  <si>
    <t>Socializar las responsabilidades de los supervisores al nivel directivo, coordinador y gestores que tienen relación con el proceso de gestión contractual según la normatividad vigente y el Manual de Supervisión e Interventoría de la Entidad</t>
  </si>
  <si>
    <t>Registro de destinatarios de la socialización</t>
  </si>
  <si>
    <t>31/06/2022</t>
  </si>
  <si>
    <t xml:space="preserve">Revisar y actualizar el instructivo de estudios previos </t>
  </si>
  <si>
    <t>Revisar, analizar y proponer las actualizaciones a que haya lugar en el Instructivo de Elaboración de Estudios Previos</t>
  </si>
  <si>
    <t>Instructivo Actualizado</t>
  </si>
  <si>
    <t xml:space="preserve">Revisar y actualizar el Manual de Contratación </t>
  </si>
  <si>
    <t>Revisar, analizar y proponer actualización o mejoras al Manual de Contratación</t>
  </si>
  <si>
    <t>Manual actualizado</t>
  </si>
  <si>
    <t>Revisar y actualizar el Manual de Supervisión e Interventoría</t>
  </si>
  <si>
    <t>Revisar, analizar y proponer actualización o mejoras al Manual de Supervisión e Interventoría</t>
  </si>
  <si>
    <t>Solicitudes de adquisición de bienes y servicios tramitadas</t>
  </si>
  <si>
    <t>GC202001</t>
  </si>
  <si>
    <t>Solicitudes de asesoría para adquisición de bienes y servicios y situaciones generadas durante la ejecución del contrato tramitadas oportunamente</t>
  </si>
  <si>
    <t>GC202002</t>
  </si>
  <si>
    <t>PROCESO GESTIÓN DE TECNOLOGÍAS DE LA INFORMACIÓN</t>
  </si>
  <si>
    <t>Iniciativa Estratégica/Categoría</t>
  </si>
  <si>
    <t>Oficina Asesora de Tecnologías de la Información</t>
  </si>
  <si>
    <t xml:space="preserve">OFS-3 Proveer soluciones digitales integrales de calidad </t>
  </si>
  <si>
    <t xml:space="preserve">OFS-3.1 Fortalecer las capacidades tecnológicas de la gestión de la Agencia </t>
  </si>
  <si>
    <t>Realizar el desarrollo e implementación del Expediente Digital conforme al nuevo proceso disciplinario soportado en la Ley 1952 -2020</t>
  </si>
  <si>
    <t>Se afina el desarrollo y la puesta en producción del Expediente Digital conforme al nuevo proceso disciplinario soportado en la Ley 1952 -2020</t>
  </si>
  <si>
    <t>Expediente digital soportado en la Ley 1952 -2020</t>
  </si>
  <si>
    <t>Jefe de la Oficina Asesora de Tecnologías de la Información</t>
  </si>
  <si>
    <t>Realizar las actividades de evaluación y adecuaciones tecnológicas requeridas para la implementación del Teletrabajo en la Agencia ITRC</t>
  </si>
  <si>
    <t>Realizar las evaluaciones tecnológicas a los servidores públicos de la planta activa de la Agencia ITRC que se postularon para la modalidad de Teletrabajo
Realizar las  adecuaciones tecnológicas requeridas en la Agencia ITRC  para la implementación del Teletrabajo</t>
  </si>
  <si>
    <t>Informe de Evaluación de aprobación  tecnológica para Teletrabajo
Informe de adecuaciones tecnológicas para la implementación del Teletrabajo</t>
  </si>
  <si>
    <t>Realizar los Desarrollos e implementaciones de las soluciones Digitales requeridas para la vigencia por las áreas misionales y de apoyo</t>
  </si>
  <si>
    <t xml:space="preserve">Se definirán y priorizarán los desarrollos de las soluciones Digitales requeridas por las dependencias misionales y de apoyo para la vigencia </t>
  </si>
  <si>
    <t>Nuevas soluciones digitales</t>
  </si>
  <si>
    <t>Finalizar la etapa de integración y publicación gráfica de los Tableros de Control definidos por las áreas usuarias</t>
  </si>
  <si>
    <t>Realizar afinamiento de visualización de la integración y publicación de los Tableros de Control definidos por las áreas usuarias</t>
  </si>
  <si>
    <t>Entregar y disponer en ambiente de producción la Aplicación Web "Juego de Roles" para el Observatorio de la Agencia ITRC</t>
  </si>
  <si>
    <t>Realizar el afinamiento  del desarrollo y puesta  en producción de la  Aplicación Web "Juego de Roles" para el Observatorio de la Agencia ITRC</t>
  </si>
  <si>
    <t>Aplicación WEB Juego de Roles</t>
  </si>
  <si>
    <t>Realizar el análisis de los controles de seguridad de la información que se han mantenido, implementado y/o mejorado en la Agencia ITRC, considerando los planes de tratamiento de riesgos de seguridad digital que han desarrollado las áreas, conforme a las Fase 3 y 4 de la mGRSD.</t>
  </si>
  <si>
    <t>Informe de análisis de los controles de seguridad de la información establecidos en la Agencia ITRC</t>
  </si>
  <si>
    <t>Iniciar la Fase III - Implementación del protocolo IPv6 conforme a la priorización de componentes tecnológicos y recursos financieros disponibles.</t>
  </si>
  <si>
    <t>Conforme al cumplimiento de las acciones ejecutadas en el 2021, se estable plan de implementación para la adopción del protocolo IPv6, acorde a la Resolución 1126 - 2021 de MINTIC.</t>
  </si>
  <si>
    <t>Informe de nivel de avance de la implementación por componentes y actividades</t>
  </si>
  <si>
    <t xml:space="preserve">Realizar la actualización de los componentes tecnológicos priorizados para la vigencia </t>
  </si>
  <si>
    <t>Se definirá y priorizará la actualización de componentes tecnológicos a nivel de hardware y software para la vigencia 2022 conforme a la priorización de componentes tecnológicos y recursos financieros disponibles.</t>
  </si>
  <si>
    <t>Componentes Tecnológicos</t>
  </si>
  <si>
    <r>
      <rPr>
        <sz val="11"/>
        <color rgb="FF000000"/>
        <rFont val="Calibri"/>
        <family val="2"/>
        <scheme val="minor"/>
      </rPr>
      <t xml:space="preserve">OFS-3.1 </t>
    </r>
    <r>
      <rPr>
        <sz val="11"/>
        <color indexed="72"/>
        <rFont val="Calibri"/>
        <family val="2"/>
        <scheme val="minor"/>
      </rPr>
      <t xml:space="preserve">Fortalecer las capacidades tecnológicas de la gestión de la Agencia </t>
    </r>
  </si>
  <si>
    <t>Índice de Soluciones Digitales implementadas con calidad</t>
  </si>
  <si>
    <t>OATI202001</t>
  </si>
  <si>
    <t>Porcentaje de avance en informe análisis de los controles de seguridad de la información establecidos en la Agencia ITRC</t>
  </si>
  <si>
    <t>OATI202201</t>
  </si>
  <si>
    <t>Porcentaje de avance en la actividades definidas en la adopción del Protocolo IPV6</t>
  </si>
  <si>
    <t>OATI202003</t>
  </si>
  <si>
    <t>Servicios requeridos a Mesa de Ayuda atendidos con estándares de calidad (Eficiencia y Oportunidad)</t>
  </si>
  <si>
    <t>OATI202004</t>
  </si>
  <si>
    <t>PROCESO: GESTIÓN DE TALENTO HUMANO</t>
  </si>
  <si>
    <t>Secretaría General - Talento Humano</t>
  </si>
  <si>
    <t>OAC 1. Aumentar el nivel de Bienestar, Desarrollo, compromiso y productividad de los servidores públicos</t>
  </si>
  <si>
    <t>OAC 1.1 Fortalecer el talento humano de la Agencia ITRC</t>
  </si>
  <si>
    <t>Participar en las mesas sectoriales de la dimensión de Talento Humano.</t>
  </si>
  <si>
    <t>Participar en las reuniones programadas por el líder sectorial de la política de Talento Humano e Integridad del MHCP y entregar la información requerida para el fortalecimiento y documentación  de estas políticas.</t>
  </si>
  <si>
    <t>Participación en reuniones</t>
  </si>
  <si>
    <t>Participar en las capacitaciones sectoriales de la política de Talento Humano</t>
  </si>
  <si>
    <t>Apoyar y participar en los eventos de capacitación que se generen para el Sector Hacienda, con el fin de unificar esfuerzos en el desarrollo del PIC y compartir conocimientos.</t>
  </si>
  <si>
    <t>Participar en el conversatorio sobre Teletrabajo, trabajo en casa, trabajo remoto.</t>
  </si>
  <si>
    <t>Participar en el conversatorio que se gestionará con el apoyo del Departamento Administrativo de la Función Pública, Ministerio de Trabajo y Mintic, para fortalecer al interior de las entidades la implementación del teletrabajo, trabajo en casa y remoto.</t>
  </si>
  <si>
    <t>Listado de asistencia del conversatorio o reporte del MHCP indicando la asistencia por parte de la entidad correspondiente.</t>
  </si>
  <si>
    <t>Participar en el conversatorio sobre conflicto de interés y lucha contra la corrupción.</t>
  </si>
  <si>
    <t>Participar en el conversatorio para fortalecer al interior de las entidades la implementación de la política de integridad y los temas de conflicto de interés.</t>
  </si>
  <si>
    <t>Analizar los resultados de la política de Talento Humano en la medición del  Furag  de la vigencia  2021</t>
  </si>
  <si>
    <t>De acuerdo con los resultados obtenidos en la medición del FURAG de la gestión 2021, que realiza el DAFP en la vigencia 2022. Cada entidad del Sector Hacienda, analizará sus resultados y ajustará cuando lo considere pertinente, los planes con el propósito de generar acciones que permitan cerrar brecha, en relación con la política de Talento Humano y de integridad.</t>
  </si>
  <si>
    <t xml:space="preserve"> Documento que soporte el análisis de los resultados del Furag o planes ajustados.</t>
  </si>
  <si>
    <t>Analizar los resultados de la política de Gestión del Conocimiento y la Innovación en la medición del  Furag  de la vigencia  2021</t>
  </si>
  <si>
    <t xml:space="preserve">De acuerdo con los resultados obtenidos en la medición del FURAG de la gestión 2021, que realiza el DAFP en la vigencia 2021. Cada entidad del Sector Hacienda, analizará sus resultados y ajustará cuando lo considere pertinente, los planes con el propósito de generar acciones que permitan cerrar brecha, en relación con la política de Gestión del Conocimiento y la Innovación.
</t>
  </si>
  <si>
    <t>Documento que soporte el análisis de los resultados del Furag o planes ajustados.</t>
  </si>
  <si>
    <t>Participar en  las mesas de trabajo sectoriales de la política de Gestión del Conocimiento e innovación</t>
  </si>
  <si>
    <t>Participar en  dos mesas de trabajo sectoriales de la política de Gestión del conocimiento e innovación. 1 cada semestre.</t>
  </si>
  <si>
    <t>Listados de asistencia de dos (2) reuniones en la vigencia 2022 o reporte del MHCP sobre la</t>
  </si>
  <si>
    <t>Actualizar banco de expertos 2022</t>
  </si>
  <si>
    <t xml:space="preserve">Revisar la información del documento Banco de Expertos 2021 y enviar al MHCP lo que se considere debe ser actualizado </t>
  </si>
  <si>
    <t>Documento Banco de Expertos 2022</t>
  </si>
  <si>
    <t>Participar
en la Cuarta semana de gestión del
conocimiento y la Innovación</t>
  </si>
  <si>
    <t>Asistir a las conferencias programadas en el marco de semana de gestión del conocimiento y la innovación.</t>
  </si>
  <si>
    <t>Entregable: Listado de asistencia del conversatorio o reporte del MHCP indicando la asistencia por parte
de la entidad correspondiente.</t>
  </si>
  <si>
    <t>Utilizar
herramientas para promover las redes y
comunidades de conocimiento</t>
  </si>
  <si>
    <t>Generar acciones encaminadas a fortalecer escenarios de red y comunidades del conocimiento a nivel general.</t>
  </si>
  <si>
    <t>Listado de asistencia a reuniones y documento con las herramientas utilizadas promover las
redes y comunidades de conocimiento.</t>
  </si>
  <si>
    <t>Índice de Desarrollo Humano</t>
  </si>
  <si>
    <t>GTH202008</t>
  </si>
  <si>
    <t>Experto Líder de Talento Humano</t>
  </si>
  <si>
    <t>Cumplimiento del Plan Institucional Plan de Bienestar e Incentivos</t>
  </si>
  <si>
    <t>GTH202002</t>
  </si>
  <si>
    <t>Cumplimiento del Plan Institucional de capacitación PIC</t>
  </si>
  <si>
    <t>GTH202001</t>
  </si>
  <si>
    <t>Cumplimiento del Plan del Sistema de Gestión de Seguridad y Salud en el Trabajo</t>
  </si>
  <si>
    <t>GTH202005</t>
  </si>
  <si>
    <t>Cumplimiento del Plan Anual de Previsión</t>
  </si>
  <si>
    <t>GTH202004</t>
  </si>
  <si>
    <t>Cumplimiento del Plan Anual de Anual de Vacantes</t>
  </si>
  <si>
    <t>GTH202003</t>
  </si>
  <si>
    <t>GTH202007</t>
  </si>
  <si>
    <t>Secretaría General - Control Disciplinario Interno</t>
  </si>
  <si>
    <t xml:space="preserve">OAC1. Aumentar el nivel de bienestar, desarrollo, compromiso y productividad de los servidores Públicos </t>
  </si>
  <si>
    <t>Realizar sensibilización sobre la importancia del Derecho disciplinario</t>
  </si>
  <si>
    <t>Realizar una sensibilización por semestre sobre la importancia del Derecho Disciplinario Interno a los servidores públicos de la Entidad, la cual se debe publicar a mediados de cada semestre con la ayuda de la Experta Líder en Comunicaciones de la Entidad.</t>
  </si>
  <si>
    <t>Banner, el cual debe ser publicado.</t>
  </si>
  <si>
    <t xml:space="preserve">Realizar sensibilización sobre la Importancia Derecho de acceso a la información </t>
  </si>
  <si>
    <t>Realizar una sensibilización por semestre sobre la importancia  del Derecho de Acceso a la información a los servidores públicos de la Entidad, la cual se debe publicar a mediados de cada semestre con la ayuda de la experta en comunicaciones de la Entidad.</t>
  </si>
  <si>
    <t xml:space="preserve"> Realizar el Informe sobre las peticiones, quejas, reclamos, sugerencias y denuncias, discriminando las solicitudes de acceso a la información.</t>
  </si>
  <si>
    <t>Elaborar Trimestralmente los informes de peticiones, quejas, reclamos, sugerencias y denuncias, discriminando las solicitudes de acceso a la información, cantidades determinado por áreas y publicarlos en la pagina web.</t>
  </si>
  <si>
    <t xml:space="preserve">Documento el cual debe ser publicado en la pagina web de la Entidad. </t>
  </si>
  <si>
    <t xml:space="preserve">Táctico </t>
  </si>
  <si>
    <t xml:space="preserve"> Participar en las Mesas sectoriales de la política de servicio al ciudadano.</t>
  </si>
  <si>
    <t xml:space="preserve">Participar en las mesas sectoriales de la política de servicio al ciudadano. </t>
  </si>
  <si>
    <t xml:space="preserve">Documento con lo establecido en las mesas sectoriales de la política al ciudadano, y documento de participación en las mismas. </t>
  </si>
  <si>
    <t>Participación en la conmemoración  del día de la transparencia.</t>
  </si>
  <si>
    <t>Participar en la celebración del día de la transparencia, determinando los puntos relevantes de la misma.</t>
  </si>
  <si>
    <t xml:space="preserve">Documento con lo establecido en la celebración del día de la transparencia  y documento de participación en las mismas. </t>
  </si>
  <si>
    <t>Participar en dos mesas de trabajo  lideradas por el MHCP relacionadas con la política de participación ciudadana y transparencia.</t>
  </si>
  <si>
    <t>Participar en las mesas de trabajo lideradas por el MHCP, para identificar acciones que permitan fortalecer las políticas de participación ciudadana y transparencia.</t>
  </si>
  <si>
    <t>Documento con lo establecido en las mesas de trabajo para fortalecer las políticas de participación ciudadana y transparencia .</t>
  </si>
  <si>
    <t xml:space="preserve"> Realizar los ejercicios de participación ciudadana </t>
  </si>
  <si>
    <t>Identificar oportunidades de mejora como resultado de los ejercicios de participación ciudadana realizados, buscando mejorar todas las actividades de la Entidad.</t>
  </si>
  <si>
    <t xml:space="preserve">Documento estableciendo los desarrollos y conclusiones de los mencionados ejercicios. </t>
  </si>
  <si>
    <t xml:space="preserve">Número de derechos de petición, quejas, reclamos y sugerencias atendidas oportunamente </t>
  </si>
  <si>
    <t>CDI202001</t>
  </si>
  <si>
    <t>PROCESO: GESTIÓN ESTRATEGICA Y GESTIÓN SIG OAP</t>
  </si>
  <si>
    <t xml:space="preserve">Oficina Asesora de Planeación </t>
  </si>
  <si>
    <t>OAC2. Lograr una definición estratégica coherente con las necesidad del Gobierno y de la sociedad</t>
  </si>
  <si>
    <t>OAC 2.1 Despliegue del Direccionamiento estratégico</t>
  </si>
  <si>
    <t xml:space="preserve">Socializar el Plan Estratégico Institucional 2019-2022 </t>
  </si>
  <si>
    <t>Socializar el Plan Estratégico Institucional 2019-2022 a los servidores de la Agencia ITRC</t>
  </si>
  <si>
    <t>Correo electrónico masivo con material</t>
  </si>
  <si>
    <t xml:space="preserve">Jefe de Oficina Asesora de Planeación </t>
  </si>
  <si>
    <t>Socializar los temas referentes al Sistema de Control Interno</t>
  </si>
  <si>
    <t>Socializar a los servidores sobre los temas del Sistema de Control Interno</t>
  </si>
  <si>
    <t>Boletines/Publicaciones</t>
  </si>
  <si>
    <t>Formular, aprobar y publicar el Plan de Acción Anual Integrado 2022</t>
  </si>
  <si>
    <t>*Plan de acción consolidado
*Acta de comité institucional de gestión y desempeño
*Registro de captura de pantalla, Publicación en página web</t>
  </si>
  <si>
    <t>Socializar el Plan de Acción Anual Integrado 2022</t>
  </si>
  <si>
    <t>Socializar el Plan de Acción Anual Integrado correspondiente a la vigencia 2022 a los servidores de la Agencia ITRC</t>
  </si>
  <si>
    <t>Soporte de la socialización</t>
  </si>
  <si>
    <t xml:space="preserve"> Elaborar el Plan Anual de Adquisiciones de la vigencia 2023 con los topes autorizados por el Ministerio de Hacienda </t>
  </si>
  <si>
    <t>Elaborar y socializar Plan Anual de Adquisiciones 2023 de la Agencia ITRC con las áreas</t>
  </si>
  <si>
    <t>Plan de adquisiciones proyectado 2023</t>
  </si>
  <si>
    <t xml:space="preserve">Presentar el Plan Anual de Adquisiciones de la vigencia 2022 </t>
  </si>
  <si>
    <t>Presentar al Comité Institucional de Gestión y Desempeño,  para su aprobación el Plan de Adquisiciones y el Plan de Gasto Público, vigencia, 2022</t>
  </si>
  <si>
    <t xml:space="preserve">Acta de Comité Institucional de Gestión y Desempeño </t>
  </si>
  <si>
    <t>Ajustar el Plan de Necesidades para la vigencia 2023</t>
  </si>
  <si>
    <t>Ajustar el Plan de Necesidades para la vigencia 2023 de acuerdo a las directrices de la alta dirección y los insumos remitidos por el área Administrativa de la Agencia ITRC</t>
  </si>
  <si>
    <t>Plan de necesidades ajustado</t>
  </si>
  <si>
    <t>Socializar las versiones actualizadas del Plan Anual de Adquisiciones 2022</t>
  </si>
  <si>
    <t>Socializar las versiones actualizadas del Plan Anual de Adquisiciones 2022 a los Servidores de la Agencia ITRC</t>
  </si>
  <si>
    <t>Correo electrónico masivo (trimestral)</t>
  </si>
  <si>
    <t>Elaborar y enviar al MHCP el Anteproyecto de Presupuesto Institucional de la vigencia 2023</t>
  </si>
  <si>
    <t>Elaborar y presentar para aprobación a la Alta Gerencia, el Anteproyecto de Presupuesto Institucional de la Agencia ITRC vigencia 2023 y remitirlo al Ministerio de Hacienda y Crédito Público, para su respectivo trámite.</t>
  </si>
  <si>
    <t>*Anteproyecto de presupuesto aprobado por la alta dirección
*Reporte versión oficial de SIIF</t>
  </si>
  <si>
    <t>Mantener actualizada la sección de transparencia de la sección de la página web institucional</t>
  </si>
  <si>
    <t>Mantener actualizada la sección de transparencia de la página web institucional a la luz de la Ley 1712 de 2014</t>
  </si>
  <si>
    <t>Implementar los lineamientos del MIPG y de la cabeza del sector sobre la gestión de la innovación en la Agencia ITRC</t>
  </si>
  <si>
    <t xml:space="preserve">*Soporte asistencia a las mesas sectoriales
*Reporte de los avances de la implementación 
</t>
  </si>
  <si>
    <t>Cada vez que se presenten</t>
  </si>
  <si>
    <t>OAC 2.3 Monitoreo Efectivo</t>
  </si>
  <si>
    <t>Realizar seguimiento final del Plan de Acción Anual de la vigencia 2021</t>
  </si>
  <si>
    <t>Realizar el seguimiento correspondiente al cuarto trimestre de la vigencia 2021</t>
  </si>
  <si>
    <t>Informe de seguimiento trimestral</t>
  </si>
  <si>
    <t>Realizar seguimientos trimestrales del Plan de Acción Anual de la vigencia 2022</t>
  </si>
  <si>
    <t>Realizar seguimientos trimestrales al Plan de Acción Anual Integrado 2022 de la Agencia ITRC, con las respectivas evidencias de cumplimiento y la toma de decisiones</t>
  </si>
  <si>
    <t>Realizar informe de gestión de la vigencia 2021</t>
  </si>
  <si>
    <t>Realizar y publicar informe de gestión de la vigencia 2021</t>
  </si>
  <si>
    <t>Informe de gestión publicado</t>
  </si>
  <si>
    <t>Realizar monitoreo cuatrimestral final del Plan Anticorrupción y Atención al Ciudadano 2021</t>
  </si>
  <si>
    <t>Matriz de monitoreo cuatrimestral</t>
  </si>
  <si>
    <t>Realizar monitoreos cuatrimestrales del Plan Anticorrupción y atención al ciudadano 2022</t>
  </si>
  <si>
    <t>Realizar monitoreo final de los riesgos de gestión de la Agencia ITRC, vigencia 2021 de acuerdo con la política de administración de riesgos de la entidad</t>
  </si>
  <si>
    <t>Informe monitoreo gestión de riesgos</t>
  </si>
  <si>
    <t>Realizar monitoreos de los riesgos de gestión de la Agencia ITRC, vigencia 2022 de acuerdo con la política de administración de riesgos de la entidad</t>
  </si>
  <si>
    <t xml:space="preserve">Realizar reuniones trimestrales de seguimiento con los formuladores y ejecutores de los proyectos de inversión </t>
  </si>
  <si>
    <t xml:space="preserve">Actas de reunión </t>
  </si>
  <si>
    <t>Presentar matriz de cierre del seguimiento al Plan Anual de Adquisiciones de la vigencia 2021</t>
  </si>
  <si>
    <t xml:space="preserve">Matriz de cierre </t>
  </si>
  <si>
    <t>OAC 2.2 Mantenimiento y Mejora del SIG</t>
  </si>
  <si>
    <t>Realizar capacitación del aplicativo SGDEI</t>
  </si>
  <si>
    <t>Capacitar a los servidores públicos de la entidad, sobre el aplicativo SGDEI, para consolidar la apropiación del mismo</t>
  </si>
  <si>
    <t>Soporte de la capacitación</t>
  </si>
  <si>
    <t>Realizar mesas de trabajo con los líderes de los sistemas de gestión que componen el SIG</t>
  </si>
  <si>
    <t>Soporte de asistencia</t>
  </si>
  <si>
    <t>Implementar el Plan de Tratamiento de Riesgos de Gestión de la Agencia ITRC</t>
  </si>
  <si>
    <t xml:space="preserve"> Plan de Tratamiento de Riesgos de Gestión</t>
  </si>
  <si>
    <t>Identificar el nivel de percepción de los servidores públicos de la entidad sobre el Sistema Integrado de Gestión de la Agencia ITRC</t>
  </si>
  <si>
    <t>Aplicar la encuesta y tabular resultados con el fin de formular acciones de fortalecimiento del Sistema Integrado de Gestión de la Agencia ITRC</t>
  </si>
  <si>
    <t>Informe nivel percepción sobre el SIG</t>
  </si>
  <si>
    <t>Implementar la revisión y ajuste de las caracterizaciones de los procesos de la Agencia ITRC</t>
  </si>
  <si>
    <t>Conforme a los lineamientos vigentes del SIG y los cambios que se aprueben para el Mapa de Proceso se adelantará la revisión y ajuste de las caracterizaciones de los procesos de la Agencia ITRC</t>
  </si>
  <si>
    <t>Caracterizaciones de procesos revisadas/actualizadas</t>
  </si>
  <si>
    <t>Mínimo 50% de los procesos</t>
  </si>
  <si>
    <t>Adelantar mesas de trabajo para revisar y alinear las herramientas relacionadas con los planes de mejoramiento y acciones correctivas/mejora</t>
  </si>
  <si>
    <t>Se adelantará mesas de trabajo con los actores institucionales la revisión y alineación de los procedimientos y herramientas actuales relacionadas con planes de mejoramiento y acciones correctivas/mejora vigentes en las Agencia ITRC</t>
  </si>
  <si>
    <t xml:space="preserve">Soporte de las mesas de trabajo </t>
  </si>
  <si>
    <t>Adelantar el análisis para la utilización del Módulo Documental del SGDEI para gestionar los documentos del Sistema de Gestión de Calidad</t>
  </si>
  <si>
    <t xml:space="preserve">Soporte de la decisión para la utilización Módulo Documental del SGDEI </t>
  </si>
  <si>
    <t>Índice de Coherencia Estratégica</t>
  </si>
  <si>
    <t>OAP202005</t>
  </si>
  <si>
    <t>Acciones del direccionamiento estratégico implementadas</t>
  </si>
  <si>
    <t>OAP202001</t>
  </si>
  <si>
    <t>Nivel de Cumplimiento de los Objetivos Estratégicos</t>
  </si>
  <si>
    <t>OAP202002</t>
  </si>
  <si>
    <t>OAP202003</t>
  </si>
  <si>
    <t>Acciones de mantenimiento y mejora del SIG implementadas</t>
  </si>
  <si>
    <t>OAP202004</t>
  </si>
  <si>
    <t>PROCESO: GESTIÓN DE EVALUACIÓN Y CONTROL</t>
  </si>
  <si>
    <t>Entregable</t>
  </si>
  <si>
    <t>Oficina Asesora de Control Interno</t>
  </si>
  <si>
    <t>OAC2. Lograr una definición estratégica coherente con las necesidades del Gobierno y la sociedad</t>
  </si>
  <si>
    <t>Realizar actividades de seguimiento y evaluación</t>
  </si>
  <si>
    <t>Realizar actividades de seguimiento y evaluación de la gestión y del funcionamiento del Sistema de Control Interno, a través de la ejecución del Programa Anual de Auditoría que involucra los 5 roles que le corresponden a las Oficinas de Control Interno, con el fin de contribuir al cumplimiento de los objetivos institucionales y la mejora continua del sistema.</t>
  </si>
  <si>
    <t>Actas Comité Institucional de Coordinación de Control Interno</t>
  </si>
  <si>
    <t>Jefe Oficina Asesora de Control Interno</t>
  </si>
  <si>
    <t>Porcentaje de ejecución del Programa Anual de Auditoría de la vigencia</t>
  </si>
  <si>
    <t>OACI202101</t>
  </si>
  <si>
    <t>Plan Institucional de Archivos - PINAR</t>
  </si>
  <si>
    <t>Dependencia/Proceso</t>
  </si>
  <si>
    <t>Dimensión Operativa Mipg</t>
  </si>
  <si>
    <t>Política de Gestión y Desempeño Institucional Mipg</t>
  </si>
  <si>
    <t>Secretaría General / Gestión Administrativa</t>
  </si>
  <si>
    <t>Construcción y desarrollo de los instrumentos archivísticos</t>
  </si>
  <si>
    <t>Implementación de Instrumentos Archivísticos</t>
  </si>
  <si>
    <t xml:space="preserve">Informe </t>
  </si>
  <si>
    <t>5. Información y Comunicación</t>
  </si>
  <si>
    <t>10. Gestión Documental</t>
  </si>
  <si>
    <t>Plan de Capacitación en temas de Gestión Documental</t>
  </si>
  <si>
    <t>Capacitaciones Gestión Documental</t>
  </si>
  <si>
    <t>Listado de asistencia</t>
  </si>
  <si>
    <t>Implementación del Sistema de Gestión Documental Electrónico de Archivos. SGDEA</t>
  </si>
  <si>
    <t>Plan Institucional de Gestión Ambiental 2022</t>
  </si>
  <si>
    <t>Secretaria General- Proceso Administrativo</t>
  </si>
  <si>
    <t>Realizar campañas  sobre la importancia de racionalizar el uso de los servicios públicos en el primer semestre de 2022</t>
  </si>
  <si>
    <t>Realizar campañas en el año 2022 sobre la importancia de racionalizar el uso de los servicios públicos</t>
  </si>
  <si>
    <t>Soportes publicación Intranet</t>
  </si>
  <si>
    <t>Carlos Alirio González Reyes 
Experto Líder en Gestión Administrativa</t>
  </si>
  <si>
    <t xml:space="preserve">Disposición final de residuos </t>
  </si>
  <si>
    <t xml:space="preserve">Realizar la disposición final de los activos dados de baja según aprobación del Comité Institucional de Gestión y Desempeño. </t>
  </si>
  <si>
    <t>Según demanda</t>
  </si>
  <si>
    <t xml:space="preserve">Realizar informes trimestrales de seguimiento a las actividades establecidas en el PIGA </t>
  </si>
  <si>
    <t>Plan de Conservación Documental</t>
  </si>
  <si>
    <t>Monitoreo y Control de Condiciones Ambientales</t>
  </si>
  <si>
    <t xml:space="preserve">Realizar el seguimiento a las mediciones de los equipos de conservación de los archivos de Gestión de la Agencia ITRC- </t>
  </si>
  <si>
    <t>Informe trimestral de Monitoreo y Control de Condiciones Ambientales</t>
  </si>
  <si>
    <r>
      <rPr>
        <b/>
        <sz val="10"/>
        <color rgb="FF000000"/>
        <rFont val="Calibri"/>
        <family val="2"/>
        <scheme val="minor"/>
      </rPr>
      <t>Carlos Alirio González Reyes</t>
    </r>
    <r>
      <rPr>
        <sz val="10"/>
        <color indexed="72"/>
        <rFont val="Calibri"/>
        <family val="2"/>
        <scheme val="minor"/>
      </rPr>
      <t xml:space="preserve"> 
</t>
    </r>
    <r>
      <rPr>
        <i/>
        <sz val="10"/>
        <color rgb="FF000000"/>
        <rFont val="Calibri"/>
        <family val="2"/>
        <scheme val="minor"/>
      </rPr>
      <t>Experto Líder en Gestión Administrativa</t>
    </r>
  </si>
  <si>
    <t>Seguimiento estado de  almacenamiento y conservación documental.</t>
  </si>
  <si>
    <t>Informe de seguimiento y recomendaciones</t>
  </si>
  <si>
    <t>Transferencias documentales</t>
  </si>
  <si>
    <t>Informe Transferencias vigencia 2022.</t>
  </si>
  <si>
    <t>PLAN ESTRATÉGICO DE TECNOLOGÍAS 
DE INFORMACIÓN - PETI</t>
  </si>
  <si>
    <t>Política de Gestión y Desempeño Institucional</t>
  </si>
  <si>
    <t>Gestión de Tecnologías de la Información</t>
  </si>
  <si>
    <t>Realizar la evaluación del dominio de Gobierno de TI según el Modelo de Gobierno y Gestión de TI (MGGTI)</t>
  </si>
  <si>
    <t>Dea cuerdo a la política de Gobierno Digital del MINTIC se evaluará el dominio de Gobierno de TI según el Modelo de Gobierno y Gestión de TI (MGGTI), teniendo en cuenta los lineamientos del Sector Hacienda para el PETI Sectorial</t>
  </si>
  <si>
    <t>Gobierno Digital</t>
  </si>
  <si>
    <r>
      <t xml:space="preserve">Adriana del Pilar Guerra Martínez
</t>
    </r>
    <r>
      <rPr>
        <i/>
        <sz val="10.8"/>
        <rFont val="Arial"/>
        <family val="2"/>
      </rPr>
      <t>Jefe Oficina Asesora de Tecnologías de la Información</t>
    </r>
  </si>
  <si>
    <t>Recursos Nación</t>
  </si>
  <si>
    <t>Realizar mejoras a la Arquitectura Empresarial de TI de la Agencia ITRC 2022 - 2025</t>
  </si>
  <si>
    <t>Revisar y aplicar acciones de mejora a la Arquitectura Empresarial de TI de la Agencia ITRC 2022 - 2025, teniendo en cuenta los lineamientos del Sector Hacienda para el PETI Sectorial</t>
  </si>
  <si>
    <t>Realizar Plan Estrategico de Tecnologías de la Información (PETI) 2022 - 2025</t>
  </si>
  <si>
    <t>Teniendo en cuenta los lineamientos del Sector Hacienda para el PETI Sectorial, se formula el Plan Estrategico de Tecnologías de la Información (PETI) 2022 - 2025, para la Agencia ITRC</t>
  </si>
  <si>
    <t>Página 19 de 21</t>
  </si>
  <si>
    <t>Código</t>
  </si>
  <si>
    <t>PE01- GES-PR03-FT01</t>
  </si>
  <si>
    <t>Versión</t>
  </si>
  <si>
    <t>Fecha de emisión</t>
  </si>
  <si>
    <t>PLAN DE SEGURIDAD Y PRIVACIDAD 
DE LA INFORMACIÓN - SPI - 2022</t>
  </si>
  <si>
    <t>Elaborar documentos de mejora dentro del Modelo de Seguridad y Privacidad de la Información -  MSPI</t>
  </si>
  <si>
    <t>Seguridad Digital</t>
  </si>
  <si>
    <t>Realizar la socialización para la apropiación de las Políticas de Seguridad de la Información en la Agencia ITRC</t>
  </si>
  <si>
    <t>Realizar campañas  que sustenten y concienticen las políticas de seguridad de la información a los funcionarios y contratistas que laboran en la Agencia ITRC</t>
  </si>
  <si>
    <t>PLAN DE TRATAMIENTO DE RIESGOS DE SEGURIDAD Y PRIVACIDAD DE LA INFORMACIÓN - 2022</t>
  </si>
  <si>
    <t>Cargar los planes de tratamiento de riesgos de seguridad digital en plataforma de gestion de calidad</t>
  </si>
  <si>
    <t>Realizar el cargue de los planes de tratamiento de riesgos de seguridad digital, acordados con las diferentes áreas en la vigencia 2021</t>
  </si>
  <si>
    <t>Ejecutar con las áreas monitoreo a los planes de tratamiento de riesgos de seguridad digital</t>
  </si>
  <si>
    <t>Realizar el Monitoreo de manera conjunta con las áreas a  los planes de tratamiento de riesgos de seguridad digital conforme a la Fase 3 y 4 de la mGRSD</t>
  </si>
  <si>
    <t>Realizar análisis de los controles de seguridad de la información establecidos en la Agencia ITRC</t>
  </si>
  <si>
    <t>PLAN DE PRESERVACION DIGITAL 2022</t>
  </si>
  <si>
    <t>Realizar Fase 2 para la implementación del modelo de Preservación Digital, para la ITRC</t>
  </si>
  <si>
    <t>Gestión Documental</t>
  </si>
  <si>
    <t>PLAN DE MANTENIMIENTO DE SERVICIOS DE TECNOLOGIAS DE LA INFORMACION - 2022</t>
  </si>
  <si>
    <t>Ejecutar el mantenimiento de los componentes de seguridad física del Data Center de acuerdo a la priorización de la OATI</t>
  </si>
  <si>
    <t>Los mantenimientos se priorizarán para los componentes de Data Center para garantizar la seguridad física de este sitio. Se excluye los servidores y demás equipos de TI instalados en los Racks por cuanto estos se resuelven por demanda de acuerdo a los certificados de soporte que se adquieren anualmente con los Fabricantes.</t>
  </si>
  <si>
    <t>Ejecutar el mantenimiento de los equipos Activos Tecnológicos de la ITRC de acuerdo a la priorización de la OATI</t>
  </si>
  <si>
    <t xml:space="preserve">Los mantenimientos se priorizarán para los equipos de propiedad de la Agencia que se encuentran activos y terminó su garantía. Se excluyen los equipos en arrendamiento por cuanto los mismos son cubiertos por demanda de acuerdo a los ANS definidos con el proveedor. </t>
  </si>
  <si>
    <t xml:space="preserve">Ejecutar el mantenimiento a las soluciones tecnológicas implementadas en la Agencia de acuerdo a la priorización de la OATI </t>
  </si>
  <si>
    <t>Los mantenimientos se priorizarán de acuerdo a las Aplicaciones, Sistemas de Información y herramientas de software específico de propiedad de la Agencia de acuerdo a los ANS definidos con cada proveedor de producto tomando como referencia las condiciones comerciales que aplican para cada producto.</t>
  </si>
  <si>
    <t>2 entregables</t>
  </si>
  <si>
    <t>Participar en las sesiones programadas por la ANDJE dentro de la iniciativa "Comunidad jurídica del conocimiento” garantizando la asistencia delos apoderados judiciales d la Entidad a un mínimo 6 programas al año, ya sea en forma presencial o virtual.</t>
  </si>
  <si>
    <t xml:space="preserve">Certificados - SEMESTRAL   </t>
  </si>
  <si>
    <t>Se busca que los apoderados jurídicos reciban las capacitaciones que ofrece la ANDJE toda vez que con ello se fortaleza la defensa judicial y extrajudiciales de las entidades que integran el Sector Hacienda</t>
  </si>
  <si>
    <t>PLAN DE GASTO PÚBLICO</t>
  </si>
  <si>
    <t>AGENCIA ITRC</t>
  </si>
  <si>
    <t>PRESUPUESTO VIGENCIA 2022</t>
  </si>
  <si>
    <t xml:space="preserve"> DESCRIPCION CATALOGO CÓDIGO PRESUPUESTAL</t>
  </si>
  <si>
    <t xml:space="preserve">RECURSO </t>
  </si>
  <si>
    <t xml:space="preserve"> VALOR ASIGNADO ($)</t>
  </si>
  <si>
    <t xml:space="preserve">FUNCIONAMIENTO </t>
  </si>
  <si>
    <t>GASTOS DE PERSONAL</t>
  </si>
  <si>
    <t>Nación</t>
  </si>
  <si>
    <t>ADQUISICIÓN DE BIENES  Y SERVICIOS</t>
  </si>
  <si>
    <t>TRANSFERENCIAS CORRIENTES</t>
  </si>
  <si>
    <t>GASTOS POR TRIBUTOS, MULTAS, SANCIONES E INTERESES DE MORA</t>
  </si>
  <si>
    <t>SERVICIO DE LA DEUDA PÚBLICA</t>
  </si>
  <si>
    <t>INVERSION</t>
  </si>
  <si>
    <t>IMPLEMENTACIÓN SISTEMA INTEGRAL DE INFORMACIÓN PARA LA PREVENCIÓN DEL FRAUDE Y LA
CORRUPCIÓN EN LAS ENTIDADES VIGILADAS NACIONAL -
BPIN: 2018011000796</t>
  </si>
  <si>
    <t xml:space="preserve">FORTALECIMIENTO DE LA GESTIÓN DOCUMENTAL EN LA AGENCIA ITRC - 
BPIN: 2020011000032
</t>
  </si>
  <si>
    <t>FORTALECIMIENTO DE HERRAMIENTAS INSTITUCIONALES PARA LA INVESTIGACIÓN, MEDICIÓN, FORMACIÓN E INTERACCIÓN CON LA CIUDADANÍA FRENTE A LA LUCHA CONTRA EL FRAUDE Y LA CORRUPCIÓN EN LA ADMINISTRACION DE TRIBUTOS, RENTAS Y CONTRIBUCIONES PARAFISCALES. 
BPIN:2020011000033</t>
  </si>
  <si>
    <t>TOTAL PRESUPUESTO FUNCIONAMIENTO E INVERSION</t>
  </si>
  <si>
    <r>
      <rPr>
        <b/>
        <sz val="5.5"/>
        <rFont val="Arial"/>
        <family val="2"/>
      </rPr>
      <t>A. INFORMACIÓN GENERAL DE LA ENTIDAD</t>
    </r>
  </si>
  <si>
    <r>
      <rPr>
        <b/>
        <sz val="4.5"/>
        <rFont val="Arial"/>
        <family val="2"/>
      </rPr>
      <t>Nombre:</t>
    </r>
  </si>
  <si>
    <r>
      <rPr>
        <b/>
        <sz val="5.5"/>
        <rFont val="Arial"/>
        <family val="2"/>
      </rPr>
      <t>U.A.E. Agencia del Inspector General de Tributos, Rentas y Contribuciones Parafiscales - ITRC</t>
    </r>
  </si>
  <si>
    <r>
      <rPr>
        <b/>
        <sz val="4.5"/>
        <rFont val="Arial"/>
        <family val="2"/>
      </rPr>
      <t>Dirección:</t>
    </r>
  </si>
  <si>
    <t>Calle 26  Número 69 - 79 , Torre I - Piso 8°  - Bogotá D.C.</t>
  </si>
  <si>
    <r>
      <rPr>
        <b/>
        <sz val="4.5"/>
        <rFont val="Arial"/>
        <family val="2"/>
      </rPr>
      <t>Teléfono:</t>
    </r>
  </si>
  <si>
    <r>
      <rPr>
        <sz val="5.5"/>
        <rFont val="Arial"/>
        <family val="2"/>
      </rPr>
      <t>PBX. +57 (1) 3-907000          contactenos@itrc.gov.co</t>
    </r>
  </si>
  <si>
    <r>
      <rPr>
        <b/>
        <sz val="4.5"/>
        <rFont val="Arial"/>
        <family val="2"/>
      </rPr>
      <t>Página Web:</t>
    </r>
  </si>
  <si>
    <r>
      <rPr>
        <sz val="5.5"/>
        <rFont val="Arial"/>
        <family val="2"/>
      </rPr>
      <t>www. Itrc.gov.co</t>
    </r>
  </si>
  <si>
    <r>
      <rPr>
        <b/>
        <sz val="4.5"/>
        <rFont val="Arial"/>
        <family val="2"/>
      </rPr>
      <t>Información de contacto:</t>
    </r>
  </si>
  <si>
    <r>
      <rPr>
        <sz val="5.5"/>
        <rFont val="Arial"/>
        <family val="2"/>
      </rPr>
      <t>Martha Lucia Gomez Gálvez - contactenos@itrc.gov.co - mlgomez@itrc.gov.co</t>
    </r>
  </si>
  <si>
    <r>
      <rPr>
        <b/>
        <sz val="4.5"/>
        <rFont val="Arial"/>
        <family val="2"/>
      </rPr>
      <t>Valor total del PAA:</t>
    </r>
  </si>
  <si>
    <r>
      <rPr>
        <b/>
        <sz val="4.5"/>
        <rFont val="Arial"/>
        <family val="2"/>
      </rPr>
      <t>Límite de contratación menor cuantía:</t>
    </r>
  </si>
  <si>
    <t>Desde: $28.000.000 - Hasta: $280.000.000</t>
  </si>
  <si>
    <r>
      <rPr>
        <b/>
        <sz val="4.5"/>
        <rFont val="Arial"/>
        <family val="2"/>
      </rPr>
      <t>Límite de contratación mínima cuantía:</t>
    </r>
  </si>
  <si>
    <t>Desde: $0 - Hasta: $28.000.000</t>
  </si>
  <si>
    <r>
      <rPr>
        <b/>
        <sz val="4.5"/>
        <rFont val="Arial"/>
        <family val="2"/>
      </rPr>
      <t>Fecha de última actualización del PAA:</t>
    </r>
  </si>
  <si>
    <t>Corte enero   1 de 2022</t>
  </si>
  <si>
    <r>
      <rPr>
        <b/>
        <sz val="5"/>
        <rFont val="Arial"/>
        <family val="2"/>
      </rPr>
      <t>B. ADQUISICIONES PLANEADAS</t>
    </r>
  </si>
  <si>
    <t xml:space="preserve">Mes estimado
(inicio de proceso) </t>
  </si>
  <si>
    <t>Duración estimada
(meses) del contrato.</t>
  </si>
  <si>
    <r>
      <rPr>
        <b/>
        <sz val="5"/>
        <rFont val="Arial"/>
        <family val="2"/>
      </rPr>
      <t>Modalidad de selección</t>
    </r>
  </si>
  <si>
    <r>
      <rPr>
        <b/>
        <sz val="5"/>
        <rFont val="Arial"/>
        <family val="2"/>
      </rPr>
      <t>Fuente de los recursos</t>
    </r>
  </si>
  <si>
    <t>Valor Apropiado 2022</t>
  </si>
  <si>
    <r>
      <rPr>
        <b/>
        <sz val="5"/>
        <rFont val="Arial"/>
        <family val="2"/>
      </rPr>
      <t>Rubro presupuestal</t>
    </r>
  </si>
  <si>
    <r>
      <rPr>
        <b/>
        <sz val="5"/>
        <rFont val="Arial"/>
        <family val="2"/>
      </rPr>
      <t xml:space="preserve">Códigos
</t>
    </r>
    <r>
      <rPr>
        <b/>
        <sz val="5"/>
        <rFont val="Arial"/>
        <family val="2"/>
      </rPr>
      <t>UNSPSC</t>
    </r>
  </si>
  <si>
    <r>
      <rPr>
        <b/>
        <sz val="5"/>
        <rFont val="Arial"/>
        <family val="2"/>
      </rPr>
      <t>DESCRIPCIÓN DEL GASTO</t>
    </r>
  </si>
  <si>
    <t xml:space="preserve">Certificados digitales de sitio web seguro SSL </t>
  </si>
  <si>
    <t>Contratación Directa</t>
  </si>
  <si>
    <r>
      <rPr>
        <sz val="5"/>
        <rFont val="Arial"/>
        <family val="2"/>
      </rPr>
      <t>Nación Ctes.</t>
    </r>
  </si>
  <si>
    <t>A-02-01-01-004-005-02</t>
  </si>
  <si>
    <t>Licencias para las tareas misionales y de apoyo (OFFICE 365 + PROJECT,  ADOBE, sistemas operativos, CALL Desktop, herramientas de apoyo de software específico).</t>
  </si>
  <si>
    <t>Selección Abreviada por Subasta Inversa -SASI</t>
  </si>
  <si>
    <t>Nación Ctes.</t>
  </si>
  <si>
    <t>A-02-01-01-006-002-03-1-01</t>
  </si>
  <si>
    <t>Acuerdo Marco de Precio -AMP</t>
  </si>
  <si>
    <t>A-02-02-01-002-003-09</t>
  </si>
  <si>
    <t>A-02-02-01-002-007</t>
  </si>
  <si>
    <t>Contratación mínima cuantía -CMC</t>
  </si>
  <si>
    <t>A-02-02-01-002-008</t>
  </si>
  <si>
    <t>Suministros de papelería y útiles de escritorio.</t>
  </si>
  <si>
    <t>A-02-02-01-003-002-01</t>
  </si>
  <si>
    <t>Combustible para Automóviles y moto a cargo de la Agencia</t>
  </si>
  <si>
    <t>A-02-02-01-003-003-03</t>
  </si>
  <si>
    <t xml:space="preserve">Producto de Aseo </t>
  </si>
  <si>
    <t>A-02-02-01-003-005-03</t>
  </si>
  <si>
    <t>A-02-02-01-003-006-09</t>
  </si>
  <si>
    <t>A-02-02-01-003-008-09</t>
  </si>
  <si>
    <t>A-02-02-01-004-002</t>
  </si>
  <si>
    <t>Repuestos para mantenimiento de vehículos</t>
  </si>
  <si>
    <t>A-02-02-01-004-003-09</t>
  </si>
  <si>
    <t>Certificados Digitales -Token</t>
  </si>
  <si>
    <t>A-02-02-01-004-005-02</t>
  </si>
  <si>
    <t>A-02-02-02-006-004</t>
  </si>
  <si>
    <t>Contratación de seguros Todo riesgo de los vehículos de la Entidad.</t>
  </si>
  <si>
    <t>A-02-02-02-007-001-03-5-01</t>
  </si>
  <si>
    <t>Selección Abreviada de Menor Cuantía - SAMC</t>
  </si>
  <si>
    <t>A-02-02-02-007-001-03-5-05</t>
  </si>
  <si>
    <t>SOAT Automóviles y Moto.</t>
  </si>
  <si>
    <t>A-02-02-02-007-001-03-5-07</t>
  </si>
  <si>
    <t>Prestar los Servicios de economista  a la Unidad Administrativa Especial Agencia del Inspector General de Tributos, Rentas y Contribuciones Parafiscales-ITRC, con el apoyo administrativo a las funciones de la Secretaria General  para la Agencia ITRC</t>
  </si>
  <si>
    <t>A-02-02-02-007-001-05-9</t>
  </si>
  <si>
    <t>Arrendamiento sede de la ITRC del 1 de agosto al  31 de diciembre 2022.</t>
  </si>
  <si>
    <t>A-02-02-02-007-002-01-1</t>
  </si>
  <si>
    <t xml:space="preserve"> Servicios integrales de  infraestructura tecnológica e informáticos</t>
  </si>
  <si>
    <t>Licitación Pública-LP</t>
  </si>
  <si>
    <t>A-02-02-02-007-003-01</t>
  </si>
  <si>
    <t>Servicio de arrendamiento elementos de aseo y cafetería</t>
  </si>
  <si>
    <t>A-02-02-02-007-003-02</t>
  </si>
  <si>
    <t>Contratar la prestación de servicios profesionales jurídicos (Segunda Instancia)</t>
  </si>
  <si>
    <t>A-02-02-02-008-002-01</t>
  </si>
  <si>
    <t xml:space="preserve">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 </t>
  </si>
  <si>
    <t>Contratar la prestación de servicios profesionales jurídicos para la Dirección General.</t>
  </si>
  <si>
    <t>Prestación de servicios para realizar el acompañamiento profesional en los procesos de selección contractual a cargo de la Oficina de Tecnologías de la Información – OATI de la Agencia ITRC.</t>
  </si>
  <si>
    <t>A-02-02-02-008-003-01-1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</si>
  <si>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</si>
  <si>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 xml:space="preserve">Prestación de servicios profesionales para el acompañamiento en la gestión estratégica administrativa y financiera de la Oficina de Tecnologías de la Información, así como el monitoreo a los Tableros de Control implementados sobre las herramientas de analítica. </t>
  </si>
  <si>
    <t>Prestar los Servicios a la Unidad Administrativa Especial Agencia del Inspector General de Tributos, Rentas y Contribuciones Parafiscales-ITRC, con el apoyo administrativo a las funciones de la Oficina Asesora de Planeación en la construcción de planes para la Agencia ITRC</t>
  </si>
  <si>
    <t xml:space="preserve">Contratar los servicios profesionales para  apoyo a la SAGR </t>
  </si>
  <si>
    <t>Contratar la prestación de servicios profesionales de apoyo a la gestión para la implementación e intervención del Programa de Cultura y Clima Organizacional de la Agencia ITRC</t>
  </si>
  <si>
    <t>Prestar los Servicios a la Unidad Administrativa Especial Agencia del Inspector General de Tributos, Rentas y Contribuciones Parafiscales-ITRC, con el apoyo administrativo a las funciones de la Oficina Asesora de Planeación</t>
  </si>
  <si>
    <t>Servicios profesionales como Politólogo para apoyo a la Dirección en cumplimiento de las funciones de la Agencia (Oficina Asesora de Planeación)</t>
  </si>
  <si>
    <t xml:space="preserve">Prestar los Servicios a la Unidad Administrativa Especial Agencia del Inspector General de Tributos, Rentas y Contribuciones Parafiscales-ITRC, con el apoyo administrativo a las funciones de la SID -PQRS ". </t>
  </si>
  <si>
    <t>Servicio de apoyo Técnico para la consolidación, organización, registro de Activos Tecnológicos y presentación de Informes relacionados con Indicadores contables sobre normas NICSP generados por la Oficina de Tecnologías de la Información</t>
  </si>
  <si>
    <t>Contratista Prestación de servicios  profesionales  para el  área de comunicaciones .</t>
  </si>
  <si>
    <t>(2) contratistas que efectúen las verificaciones de los riesgos identificados dentro de las inspecciones que se programen para la vigencia de acuerdo con los procedimientos</t>
  </si>
  <si>
    <t>Contratar los servicios de dos (2) Conductores para los vehículos de la Agencia. No existen los cargos en la planta.</t>
  </si>
  <si>
    <t>Soporte especializado base de datos</t>
  </si>
  <si>
    <t>A-02-02-02-008-003-01-3</t>
  </si>
  <si>
    <t xml:space="preserve">Servicios de actualización y mantenimiento de software de nómina y software administrativo - SIGEP </t>
  </si>
  <si>
    <t>A-02-02-02-008-003-01-4</t>
  </si>
  <si>
    <t>Servicios de actualización y mantenimiento del software de inventarios y contratación - NEON.</t>
  </si>
  <si>
    <t>Servicios de Soporte y Mantenimiento del  Sistema de Información de Indicadores Estratégicos - SGDEI-</t>
  </si>
  <si>
    <t>Servicios de WEB MASTER/Soporte WEB</t>
  </si>
  <si>
    <t xml:space="preserve">Servicio de apoyo Técnico de Agencia de medios </t>
  </si>
  <si>
    <t>Servicios de telefonía IP.</t>
  </si>
  <si>
    <t>A-02-02-02-008-004-01</t>
  </si>
  <si>
    <t>Servicio de conectividad de canal  de INTERNET.</t>
  </si>
  <si>
    <t>A-02-02-02-008-004-02</t>
  </si>
  <si>
    <t>Servicios complementarios de Conectividad para Asignación pool de direcciones IPV6</t>
  </si>
  <si>
    <t xml:space="preserve">  Prestar los servicios de almacenamiento, custodia, conservación y préstamo del archivo de la Agencia ITRC </t>
  </si>
  <si>
    <t>A-02-02-02-008-004-05</t>
  </si>
  <si>
    <t>Contrato para 2 personas de prestación de servicios de apoyo administrativo para la revisión y actualización del archivo de gestión de la SID vigencia 2012 al 2018</t>
  </si>
  <si>
    <t>Prestar los Servicios a la Unidad Administrativa Especial Agencia del Inspector General de Tributos, Rentas y Contribuciones Parafiscales-ITRC, con el apoyo administrativo a las funciones de la SID ".</t>
  </si>
  <si>
    <t xml:space="preserve">Prestar los Servicios a la Unidad Administrativa Especial Agencia del Inspector General de Tributos, Rentas y Contribuciones Parafiscales-ITRC, con el apoyo administrativo a Talento Humano ". </t>
  </si>
  <si>
    <t>Estudios de Seguridad y Polígrafo para aspirantes a los cargos vacantes de la Agencia ITRC</t>
  </si>
  <si>
    <t>A-02-02-02-008-005-02</t>
  </si>
  <si>
    <t>Operarios de aseo. La parte de operarios de aseo.</t>
  </si>
  <si>
    <t>A-02-02-02-008-005-03</t>
  </si>
  <si>
    <t>A-02-02-02-008-005-05</t>
  </si>
  <si>
    <t>A-02-02-02-008-005-09-9</t>
  </si>
  <si>
    <t>Contratar servicios de mantenimiento preventivo y de reparaciones correctivas  para la moto y los vehículos de la entidad.</t>
  </si>
  <si>
    <t>A-02-02-02-008-007-01-4</t>
  </si>
  <si>
    <t>Servicio de recarga de extintores</t>
  </si>
  <si>
    <t>A-02-02-02-008-007-01-5</t>
  </si>
  <si>
    <t xml:space="preserve"> Servicio de mantenimiento de equipos complementarios de centro de computo</t>
  </si>
  <si>
    <t>Talleres y sensibilizaciones para Brigada de Emergencia,  y funcionarios para prevención de Riesgos, accidentes de Trabajo y Enfermedades laborales</t>
  </si>
  <si>
    <t>A-02-02-02-009-002-09</t>
  </si>
  <si>
    <t>Actividades del Comité de Convivencia Laboral dirigidas a los funcionarios.</t>
  </si>
  <si>
    <t>Actividades del Comité Paritario de Seguridad y Salud en el Trabajo COPASST dirigidas a los funcionarios.</t>
  </si>
  <si>
    <t>Exámenes médicos para los funcionarios de la Agencia.</t>
  </si>
  <si>
    <t>A-02-02-02-009-003-01</t>
  </si>
  <si>
    <t>Contratar los servicios de Vacunación funcionarios, y campañas de salud.</t>
  </si>
  <si>
    <t>Contratación para la logística de las actividades de bienestar social de los funcionarios de la Agencia</t>
  </si>
  <si>
    <t>A-02-02-02-009-006-09</t>
  </si>
  <si>
    <r>
      <t xml:space="preserve">Servicio de soporte técnico y mantenimiento  del </t>
    </r>
    <r>
      <rPr>
        <b/>
        <sz val="5"/>
        <color theme="1"/>
        <rFont val="Arial"/>
        <family val="2"/>
      </rPr>
      <t xml:space="preserve">Sistema de Gestión Integral del Inspector - SIGII </t>
    </r>
    <r>
      <rPr>
        <sz val="5"/>
        <color theme="1"/>
        <rFont val="Arial"/>
        <family val="2"/>
      </rPr>
      <t xml:space="preserve">(Expediente Digital y Gestión Documental), sobre la plataforma BPM/FOREST, así como el desarrollo de nuevas funcionalidades, soporte técnico en sitio, transferencia de conocimiento y acompañamiento técnico-funcional que se requiera con cargo al cupo de horas </t>
    </r>
  </si>
  <si>
    <t xml:space="preserve">
C-1304-1000-2-0-1304027-02</t>
  </si>
  <si>
    <t>Servicio de soporte y mantenimiento de las licencias del software minero y estadístico de los productos IBM-SPSS MODELER  así como la prestación de servicios para acompañamiento especializado y transferencia de conocimiento con cargo al cupo de horas.</t>
  </si>
  <si>
    <r>
      <t xml:space="preserve">Renovación de Licenciamiento de sistemas operativos y ambientes de Virtualización </t>
    </r>
    <r>
      <rPr>
        <b/>
        <sz val="5"/>
        <color theme="1"/>
        <rFont val="Arial"/>
        <family val="2"/>
      </rPr>
      <t>RedHad/Linux</t>
    </r>
    <r>
      <rPr>
        <sz val="5"/>
        <color theme="1"/>
        <rFont val="Arial"/>
        <family val="2"/>
      </rPr>
      <t>,  para la infraestructura tecnológica de la Agencia ITRC</t>
    </r>
  </si>
  <si>
    <r>
      <t xml:space="preserve">Renovación de la Suscripción de Servicios de Certificados de </t>
    </r>
    <r>
      <rPr>
        <b/>
        <sz val="5"/>
        <color theme="1"/>
        <rFont val="Arial"/>
        <family val="2"/>
      </rPr>
      <t xml:space="preserve">Firmas Digitales   y Servicio API- Interfase de integración </t>
    </r>
    <r>
      <rPr>
        <sz val="5"/>
        <color theme="1"/>
        <rFont val="Arial"/>
        <family val="2"/>
      </rPr>
      <t>Firmas digitales con Sistema SIGII</t>
    </r>
  </si>
  <si>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 - (Actividad 1.1 - Dar a conocer las acciones sobre los fenómenos de fraude y corrupción que realiza la Agencia ITRC en la lucha contra el fraude y la corrupción - Ficha EBI). y  (Actividad  2.1 Analizar y procesar los datos cuantitativos acerca de hechos de fraude y corrupción y Actividad 2.2 Analizar y preparar los datos cualitativos y heterogéneos según el criterio correspondiente de forma integral y sintetizada)</t>
  </si>
  <si>
    <t>C-1304-1000-3-0-1304027-02
C-1304-1000-3-0-1304022-02</t>
  </si>
  <si>
    <t>Prestación de servicios profesionales de asesoría jurídica para liderar la conceptualización, el establecimiento y la coordinación de las actividades relacionadas con el Observatorio de Fraude y Corrupción dentro del proyecto de inversión  - (Actividad 1.1 - Dar a conocer las acciones sobre los fenómenos de fraude y corrupción que realiza la Agencia ITRC en la lucha contra el fraude y la corrupción - Ficha EBI). y  (Actividad 1.2 - Implementar espacio de formación sobre los fenómenos de fraude y corrupción, funciones y competencias de la Agencia ITRC en la lucha contra el fraude y la corrupción - Ficha EBI).</t>
  </si>
  <si>
    <t>C-1304-1000-3-0-1304027</t>
  </si>
  <si>
    <t>Prestación de servicios profesionales para coordinar, proponer, organizar, controlar y hacer seguimiento a las diferentes actividades del Proyecto de Inversión - (Actividad 1.1 - Dar a conocer las acciones sobre los fenómenos de fraude y corrupción que realiza la Agencia ITRC en la lucha contra el fraude y la corrupción - Ficha EBI). y  (Actividad 1.2 - Implementar espacio de formación sobre los fenómenos de fraude y corrupción, funciones y competencias de la Agencia ITRC en la lucha contra el fraude y la corrupción - Ficha EBI).</t>
  </si>
  <si>
    <t xml:space="preserve"> Prestación de servicios profesionales como abogado, para adelantar estudios y análisis jurídicos en la ejecución de actividades que contribuyan a la implementación de los objetivos del Observatorio dentro del proyecto de Inversión “ - (Actividad 1.1 - Dar a conocer las acciones sobre los fenómenos de fraude y corrupción que realiza la Agencia ITRC en la lucha contra el fraude y la corrupción - Ficha EBI). y  (Actividad 1.2 - Implementar espacio de formación sobre los fenómenos de fraude y corrupción, funciones y competencias de la Agencia ITRC en la lucha contra el fraude y la corrupción - Ficha EBI).</t>
  </si>
  <si>
    <t>Prestación de servicios profesionales para la ejecución de las estrategias diseñadas para implementar espacios de formación y dar a conocer las acciones sobre los fenómenos de fraude y corrupción dentro del Proyecto de Inversión. -  (Actividad 1.1 - Dar a conocer las acciones sobre los fenómenos de fraude y corrupción que realiza la Agencia ITRC en la lucha contra el fraude y la corrupción - Ficha EBI). y  (Actividad  1.2 - Implementar espacio de formación sobre los fenómenos de fraude y corrupción, funciones y competencias de la Agencia ITRC en la lucha contra el fraude y la corrupción - Ficha EBI).</t>
  </si>
  <si>
    <t>Prestación de servicios profesionales como abogado para contribuir al cumplimiento de actividades relacionadas con el Proyecto de Inversión-  (Actividad 1.1 - Dar a conocer las acciones sobre los fenómenos de fraude y corrupción que realiza la Agencia ITRC en la lucha contra el fraude y la corrupción - Ficha EBI). y  (Actividad 1.2 - Implementar espacio de formación sobre los fenómenos de fraude y corrupción, funciones y competencias de la Agencia ITRC en la lucha contra el fraude y la corrupción - Ficha EBI).</t>
  </si>
  <si>
    <t xml:space="preserve">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 (Actividad 1.1 - Dar a conocer las acciones sobre los fenómenos de fraude y corrupción que realiza la Agencia ITRC en la lucha contra el fraude y la corrupción - Ficha EBI). </t>
  </si>
  <si>
    <t xml:space="preserve">C-1399-1000-1-0-1399052-02
</t>
  </si>
  <si>
    <t>C-1399-1000-1-0-1399052-02</t>
  </si>
  <si>
    <t xml:space="preserve"> Contratar el servicio de sistemas de información para actualización de los servicios de información.(Actividad -Desarrollar actualizaciones en los aplicativos de gestión documental- Ficha EBI)</t>
  </si>
  <si>
    <t>C-1399-1000-1-0-1399062-02</t>
  </si>
  <si>
    <t>Contratar servicios de soporte para la implementación de sistemas de información  SGDEA - (Actividad - Implementar sistemas de información necesarios en la gestión documental de la entidad - Ficha EBI).</t>
  </si>
  <si>
    <t>C-1399-1000-1-0-1399063-02</t>
  </si>
  <si>
    <t>PLAN ESTRATEGICO DE TALENTO HUMANO</t>
  </si>
  <si>
    <t>Entregables</t>
  </si>
  <si>
    <t>Dimensión Operativa MIPG</t>
  </si>
  <si>
    <t xml:space="preserve">Política de Gestión y Desempeño Institucional MIPG </t>
  </si>
  <si>
    <t xml:space="preserve">Responsable de tarea </t>
  </si>
  <si>
    <t>Secretaria General / Proceso de Gestión de Talento Humano</t>
  </si>
  <si>
    <t xml:space="preserve">Caracterizar el  Talento Humano de la entidad </t>
  </si>
  <si>
    <t>Informe de caracterización</t>
  </si>
  <si>
    <t>1. Talento Humano</t>
  </si>
  <si>
    <t>3. Talento Humano</t>
  </si>
  <si>
    <t>Experta Líder Gestión del Talento Humano</t>
  </si>
  <si>
    <t>Recursos Nación y/o Autogestión</t>
  </si>
  <si>
    <t xml:space="preserve">Con los resultados obtenidos en la evaluación de desempeño y los acuerdos de gestión realizar el informe e informarle a la Secretaria General y la Directora los resultados </t>
  </si>
  <si>
    <t>Informe de evaluación de desempeño 2021</t>
  </si>
  <si>
    <t>Hacer seguimiento a los tiempos de presentación de los Acuerdos de gestión</t>
  </si>
  <si>
    <t xml:space="preserve">Mediante correo electrónico recordar a los gerentes públicos las fechas en que se deben realizar las etapas de calificación de los acuerdos de gestión </t>
  </si>
  <si>
    <t>Correo electrónico de seguimiento
Informe Acuerdos de gestión 2021</t>
  </si>
  <si>
    <t xml:space="preserve">Correos electrónicos con la sensibilización
</t>
  </si>
  <si>
    <t xml:space="preserve">Realizar documento para los Proyectos de Aprendizaje en Equipo </t>
  </si>
  <si>
    <t xml:space="preserve">Presentar una propuesta de guía para los Proyectos de Aprendizaje en Equipo – PAE al interior de la entidad </t>
  </si>
  <si>
    <t>Documento con la propuesta del PAE</t>
  </si>
  <si>
    <t>Establecer mecanismos de evaluación periódica del desempeño en torno al servicio al ciudadano diferentes a las obligatorias.</t>
  </si>
  <si>
    <t xml:space="preserve">Crear formato que permita evaluar la habilidad de atención al ciudadano de los servidores </t>
  </si>
  <si>
    <t>Formato de evaluación</t>
  </si>
  <si>
    <t xml:space="preserve">Proponer a la alta dirección un mecanismo para fomentar la vinculación de personas con discapacidad </t>
  </si>
  <si>
    <t xml:space="preserve">Propuesta comunicada a la alta dirección </t>
  </si>
  <si>
    <t xml:space="preserve">Efectuar el diagnostico  de las necesidades de capacitación y bienestar </t>
  </si>
  <si>
    <t>Con el fin de elaborar los planes de bienestar e incentivos y el plan de capacitación, se requiere realizar el diagnostico para realizar su construcción</t>
  </si>
  <si>
    <t>Diagnostico necesidades de bienestar 2022
Diagnostico necesidades de capacitación 2022</t>
  </si>
  <si>
    <t>Plan Anual de 
Vacantes</t>
  </si>
  <si>
    <t xml:space="preserve">Política de Gestión y Desempeño Institucional Mipg </t>
  </si>
  <si>
    <t>Secretaría General / 
Gestión de Talento Humano</t>
  </si>
  <si>
    <r>
      <t xml:space="preserve">Asegurar que se realice la </t>
    </r>
    <r>
      <rPr>
        <sz val="10"/>
        <rFont val="Myriad Pro"/>
        <family val="2"/>
      </rPr>
      <t xml:space="preserve">Evaluación del desempeño laboral de los servidores </t>
    </r>
  </si>
  <si>
    <t>El proceso de Talento Humano de la Secretaría general deberá realizar el seguimiento a la realización de la evaluación del desempeño de los servidores, con el fin de que se verifique si la misma se esta realizando de conformidad con los procesos establecidos en la normativa vigente. 
Se precisa que el responsable directo de realizar la evaluación de desempeño  es el servidor que ostenta el rol de evaluador en cada dependencia.</t>
  </si>
  <si>
    <t>Circular</t>
  </si>
  <si>
    <t>Plan de Bienestar e Incentivos Institucionales</t>
  </si>
  <si>
    <t>Nombre de la tarea o categoría</t>
  </si>
  <si>
    <t>Desarrollar el programa de bilingüismo en la entidad</t>
  </si>
  <si>
    <t>Correo de divulgación de la actividad</t>
  </si>
  <si>
    <t xml:space="preserve">Inscribir ante la Secretaria de Salud o la entidad que haga sus veces la sala de lactancia  de la entidad </t>
  </si>
  <si>
    <t xml:space="preserve">Documento que acredite la inscripción </t>
  </si>
  <si>
    <t>Establecer una política con enfoque de genero y derechos humanos  para los servidores de la Agencia ITRC</t>
  </si>
  <si>
    <t xml:space="preserve">Política publicada en la intranet </t>
  </si>
  <si>
    <t xml:space="preserve">Establecer alianzas con entidades de educación formal </t>
  </si>
  <si>
    <t>Alianza socializada a través de Teams</t>
  </si>
  <si>
    <t>Plan de Previsión de Recursos Humanos</t>
  </si>
  <si>
    <t>Identificar los empleos que requiere la entidad para cumplir con sus metas</t>
  </si>
  <si>
    <t>Correo de solicitud</t>
  </si>
  <si>
    <t>Plan del Sistema de Gestión de Seguridad y Salud en el Trabajo</t>
  </si>
  <si>
    <t xml:space="preserve">Cantidad </t>
  </si>
  <si>
    <t xml:space="preserve">Política de Gestión  y Desempeño Institucional Mipg </t>
  </si>
  <si>
    <t xml:space="preserve">Mantener el cumplimiento de los estándares mínimos del Sistema de Gestión de Seguridad y Salud en el Trabajo SG – SST  en un porcentaje igual o superior al 95%
</t>
  </si>
  <si>
    <t>Realizar las acciones necesarias para la implementación de los  de estándares mínimos del Sistema de Gestión de Seguridad y Salud en el Trabajo SG – SST</t>
  </si>
  <si>
    <t>Expedir documento, diagrama u otro en donde se den a conocer  las  rutas de atención para el manejo de conflictos asociados al acoso laboral y sexual junto con el comité de convivencia laboral</t>
  </si>
  <si>
    <t xml:space="preserve">Protocolo publicado en la intranet </t>
  </si>
  <si>
    <t>Desarrollar acciones enfocadas a la  Ruta de atención para la garantía de derechos y prevención del acoso laboral y sexual</t>
  </si>
  <si>
    <t xml:space="preserve">Desarrolla una acción de prevención del acoso laboral y sexual junto con el comité de convivencia laboral </t>
  </si>
  <si>
    <t xml:space="preserve">Acción socializadas a través de correo electrónico </t>
  </si>
  <si>
    <t>Plan Institucional de Capacitación - PIC</t>
  </si>
  <si>
    <t xml:space="preserve">Evaluar la eficacia de las capacitaciones </t>
  </si>
  <si>
    <t>Revisar los instrumentos de evaluación de las capacitaciones y presentar una propuesta de mejora para  establecer un mecanismo de medición de la eficacia de las mismas</t>
  </si>
  <si>
    <t xml:space="preserve">Formato </t>
  </si>
  <si>
    <t>Ejecutar las necesidades de capacitación identificadas en el PIC</t>
  </si>
  <si>
    <t>Correo de invitación a la capacitación</t>
  </si>
  <si>
    <t>Llevar registros de las actividades de capacitación realizadas y contar con información sistematizada sobre número de asistentes y servidores que participaron en las actividades</t>
  </si>
  <si>
    <t xml:space="preserve">Revisar la plataforma del SIGEP - Heinson y hacer los ajustes que se requieran para poder llevar el registro de las actividades de capacitación </t>
  </si>
  <si>
    <t>Base de datos</t>
  </si>
  <si>
    <r>
      <rPr>
        <sz val="14"/>
        <rFont val="Times New Roman"/>
        <family val="1"/>
      </rPr>
      <t xml:space="preserve">           </t>
    </r>
    <r>
      <rPr>
        <b/>
        <sz val="14"/>
        <rFont val="Arial"/>
        <family val="2"/>
      </rPr>
      <t>Plan Anual de Adquisiciones</t>
    </r>
  </si>
  <si>
    <r>
      <t xml:space="preserve">Adriana del Pilar Guerra Martínez
</t>
    </r>
    <r>
      <rPr>
        <i/>
        <sz val="10.8"/>
        <rFont val="Calibri"/>
        <family val="2"/>
        <scheme val="minor"/>
      </rPr>
      <t>Jefe Oficina Asesora de Tecnologías de la Información</t>
    </r>
  </si>
  <si>
    <t>Realizar el análisis de los controles de seguridad de la información establecidos en la Agencia ITRC</t>
  </si>
  <si>
    <t>*Cumplimiento matriz ITA de la Procuraduría General de la Nación
*Correos internos con requerimientos de ajustes a realizar por las áreas</t>
  </si>
  <si>
    <t>1
De acuerdo a la  necesidad</t>
  </si>
  <si>
    <r>
      <rPr>
        <b/>
        <sz val="16"/>
        <color rgb="FF002060"/>
        <rFont val="Myriad Pro"/>
        <family val="2"/>
      </rPr>
      <t xml:space="preserve">PLAN ANTICORRUPCIÓN Y DE ATENCIÓN AL CIUDADANO - PAAC  2022
</t>
    </r>
    <r>
      <rPr>
        <b/>
        <sz val="14"/>
        <color rgb="FF002060"/>
        <rFont val="Myriad Pro"/>
        <family val="2"/>
      </rPr>
      <t>UNIDAD ADMINISTRATIVA ESPECIAL  AGENCIA DEL INSPECTOR GENERAL DE TRIBUTOS, RENTAS Y  CONTRIBUCIONES PARAFISCALES - ITRC</t>
    </r>
  </si>
  <si>
    <t>SISTEMA INTEGRADO DE GESTIÓN
SIG</t>
  </si>
  <si>
    <t>Fecha de publicación:</t>
  </si>
  <si>
    <t>Componente 1 Gestión del Riesgo de Corrupción – Mapa de Riesgos de Corrupción</t>
  </si>
  <si>
    <t>Objetivo:</t>
  </si>
  <si>
    <t>Prevenir la materialización de los riesgos de corrupción identificados, mediante la implementación de acciones y controles en el mapa de riesgos de corrupción.</t>
  </si>
  <si>
    <t>Subcomponente</t>
  </si>
  <si>
    <t>Descripción  de la actividad</t>
  </si>
  <si>
    <t>Producto o Entregable</t>
  </si>
  <si>
    <t>Dependencia/
Proceso</t>
  </si>
  <si>
    <t>Tipo de Recurso</t>
  </si>
  <si>
    <t>1.1 . Política de administración de riesgos</t>
  </si>
  <si>
    <t>Socializar tema asociado a la Política Integral de Administración de Riesgos  de la Agencia ITRC, a los Servidores de la entidad</t>
  </si>
  <si>
    <t>Listas de Asistencia u otro soporte de la Socialización</t>
  </si>
  <si>
    <t>Jefe Oficina Asesora de Planeación</t>
  </si>
  <si>
    <t xml:space="preserve">Oficina Asesora de Planeación /
Gestión SIG </t>
  </si>
  <si>
    <t>Humano</t>
  </si>
  <si>
    <t>1.2 Construcción del mapa de riesgos de corrupción</t>
  </si>
  <si>
    <t>Revisar y/o actualizar el Mapa de Riesgos de Corrupción de la Agencia para la vigencia</t>
  </si>
  <si>
    <t>Mapa de Riesgos de Corrupción actualizado</t>
  </si>
  <si>
    <t xml:space="preserve">
Jefe Oficina Asesora de Planeación / Líderes de Proceso </t>
  </si>
  <si>
    <t>Todos las Dependencias/ 
Todos los Procesos</t>
  </si>
  <si>
    <t>1.3 Consulta y divulgación</t>
  </si>
  <si>
    <t>Consolidar en el Plan Anticorrupción y de Atención al Ciudadano 2022 y el  Mapa de Riesgos de Corrupción</t>
  </si>
  <si>
    <t xml:space="preserve"> Plan Anticorrupción y de Atención al Ciudadano 2022 y Mapa de Riesgos de Corrupción</t>
  </si>
  <si>
    <t>Publicar para consulta ciudadana la propuesta del Plan Anticorrupción y de Atención al Ciudadano  2022 y Mapa de Riesgos de Corrupción</t>
  </si>
  <si>
    <t xml:space="preserve">Plan Anticorrupción y de Atención al Ciudadano 2022 y Mapa de Riesgos de Corrupción publicado en página web e Intranet de la Agencia ITRC
</t>
  </si>
  <si>
    <t>Humano/Tecnológico</t>
  </si>
  <si>
    <t>Plan Anticorrupción y de Atención al Ciudadano y Mapa de Riesgos  de Corrupción publicado en Página web</t>
  </si>
  <si>
    <t>1.4 Monitoreo y revisión</t>
  </si>
  <si>
    <t>Realizar revisión al cumplimiento de los controles establecidos en los riesgos de corrupción y los indicadores asociados a los riesgos de la vigencia 2021</t>
  </si>
  <si>
    <t>Realizar revisión al cumplimiento de los controles establecidos en los riesgos de corrupción y los indicadores asociados a los riesgos de la vigencia 2022</t>
  </si>
  <si>
    <t>1.5 Seguimiento</t>
  </si>
  <si>
    <t>Realizar seguimiento al Plan Anticorrupción y de Atención al Ciudadano.</t>
  </si>
  <si>
    <t>Documento de seguimiento/Acta</t>
  </si>
  <si>
    <t>Componente 2 Estrategia de Racionalización de Trámites</t>
  </si>
  <si>
    <t>Objetivo</t>
  </si>
  <si>
    <t>Garantizar el acceso oportuno y efectivo a los trámites y servicios que brinda la entidad.</t>
  </si>
  <si>
    <t>Diseñar e implementar estrategias de racionalización de procesos y procedimientos institucionales</t>
  </si>
  <si>
    <t>No aplica este componente en la Agencia ITRC  toda vez que la misionalidad de la Entidad no amerita trámites y por tanto no se hallan registrados en  el SUIT</t>
  </si>
  <si>
    <t>N.A.</t>
  </si>
  <si>
    <t>Componente 3 Rendición de Cuentas</t>
  </si>
  <si>
    <t xml:space="preserve">Fortalecer los escenarios de diálogo y retroalimentación con la ciudadanía y grupos de interés para incluirlos como actores permanentes de la gestión </t>
  </si>
  <si>
    <t xml:space="preserve"> 3.1. Información de calidad y en lenguaje comprensible</t>
  </si>
  <si>
    <t xml:space="preserve">Mantener informada a la ciudadanía sobre temas institucionales y de interés, a través de los diferentes canales de comunicación con que cuenta la entidad (Redes Sociales, correo electrónico  y/o Web). </t>
  </si>
  <si>
    <t>Publicaciones  en los canales  de la entidad (Redes Sociales y/o Web)</t>
  </si>
  <si>
    <t>Por demanda</t>
  </si>
  <si>
    <t>Experta Líder de Comunicaciones</t>
  </si>
  <si>
    <t>Humano y Tecnológico</t>
  </si>
  <si>
    <t>Elaborar y publicar el informe de gestión institucional de la Agencia ITRC</t>
  </si>
  <si>
    <t xml:space="preserve"> Jefe Oficina Asesora de Planeación</t>
  </si>
  <si>
    <t xml:space="preserve">Elaborar y publicar Informe del grado de avance de la gestión institucional de la Agencia </t>
  </si>
  <si>
    <r>
      <t xml:space="preserve">Publicar Cronograma de actividades de  la estrategia de rendición cuentas de acuerdo con los lineamientos del </t>
    </r>
    <r>
      <rPr>
        <sz val="11"/>
        <color theme="1"/>
        <rFont val="Myriad Pro"/>
      </rPr>
      <t xml:space="preserve">Manual Único de Rendición de Cuentas. </t>
    </r>
  </si>
  <si>
    <t>Cronograma publicado</t>
  </si>
  <si>
    <t xml:space="preserve">Elaborar y publicar el informe de Rendición de Cuentas de la vigencia 2022 </t>
  </si>
  <si>
    <t>Informe de Rendición de Cuentas publicado</t>
  </si>
  <si>
    <t xml:space="preserve"> Jefe Oficina Asesora de Planeación / Experta Líder de Comunicaciones</t>
  </si>
  <si>
    <t xml:space="preserve">Dirección General -Comunicaciones/Oficina Asesora de Planeación/Gestión Estratégica </t>
  </si>
  <si>
    <t>Difundir la Audiencia Pública de Rendición de Cuentas de la Agencia a través los canales digitales de la entidad.</t>
  </si>
  <si>
    <t xml:space="preserve">Evidencia de la publicación y difusión de la Audiencia Pública de Rendición de cuentas en los canales establecidos. </t>
  </si>
  <si>
    <t>Elaborar y publicar estrategia de Comunicaciones para la Rendición de Cuentas</t>
  </si>
  <si>
    <t>Estrategia de Comunicaciones</t>
  </si>
  <si>
    <t xml:space="preserve"> Experta Líder de Comunicaciones / Jefe Oficina Asesora de Planeación</t>
  </si>
  <si>
    <t>Soporte Espacios de diálogo</t>
  </si>
  <si>
    <t xml:space="preserve">Jefe Oficina Asesora de Planeación / Experta Líder de Comunicaciones
</t>
  </si>
  <si>
    <t>Humano
Tecnológico</t>
  </si>
  <si>
    <t>3.2 Diálogo de doble vía con la ciudadanía y sus organizaciones</t>
  </si>
  <si>
    <t>Soportes o evidencias de la participación del Observatorio de Fraude y Corrupción  en actividades relacionadas  con  los avances para el aseguramiento de los recursos públicos , la transparencia y  ética pública.</t>
  </si>
  <si>
    <t>Dirección General /
Experta Misional</t>
  </si>
  <si>
    <t>Promover la participación de Veedurías Ciudadanas en las acciones de diálogo de la Agencia ITRC</t>
  </si>
  <si>
    <t xml:space="preserve">
Experta Misional</t>
  </si>
  <si>
    <t>Promover la participación de Organizaciones No Gubernamentales en las acciones de diálogo de la Agencia ITRC</t>
  </si>
  <si>
    <t xml:space="preserve">Enviar correo electrónico oficial y/o comunicación directa para invitar  a conocer la Agencia y su misionalidad y compartir en el diálogo inquietudes y sugerencias en la atención al ciudadano.  </t>
  </si>
  <si>
    <t>Promover la participación de la Academia en las acciones de diálogo de la Agencia ITRC</t>
  </si>
  <si>
    <t xml:space="preserve">Actividades para seguir desarrollando los convenios ya suscritos con las universidades y promover otros a través de reuniones con directivos de universidades. </t>
  </si>
  <si>
    <t>Promover la participación de Gremios en las acciones de diálogo de la Agencia ITRC</t>
  </si>
  <si>
    <t xml:space="preserve">Actividades para desarrollar los convenios ya suscritos  con gremios y promover otros convenios. </t>
  </si>
  <si>
    <t>3.3 Responsabilidad</t>
  </si>
  <si>
    <t xml:space="preserve">Elaborar y publicar  un informe del ejercicio de rendición de cuentas de la vigencia 2022 teniendo en cuenta los resultados de la encuesta de satisfacción,  observaciones de los ciudadanos y la  retroalimentación realizada por la Agencia ITRC. </t>
  </si>
  <si>
    <t>Informe del ejercicio de  Rendición de Cuentas publicado</t>
  </si>
  <si>
    <t>1/082022</t>
  </si>
  <si>
    <t xml:space="preserve">Elaborar y publicar  la encuesta de identificación de temas de interés  para la  Audiencia Pública de Rendición de Cuentas vigencia  2022 </t>
  </si>
  <si>
    <t>Encuesta de identificación de temas de interés publicada</t>
  </si>
  <si>
    <t xml:space="preserve">Elaborar y publicar la encuesta de evaluación  de la Audiencia Pública de Rendición de Cuentas vigencia  2022 </t>
  </si>
  <si>
    <t xml:space="preserve">Encuesta de evaluación publicada </t>
  </si>
  <si>
    <t xml:space="preserve">Socializar la cartilla de Rendición de Cuentas al interior de la Agencia ITRC, contribuyendo a fortalecer la cultura frente a este tema  </t>
  </si>
  <si>
    <t xml:space="preserve">Divulgación de cartilla </t>
  </si>
  <si>
    <t>Experta Líder de Comunicaciones  /
Jefe Oficina Asesora de Planeación</t>
  </si>
  <si>
    <t>Componente 4  Mecanismos para mejorar la Atención del Ciudadano</t>
  </si>
  <si>
    <t>Garantizar un servicio a la ciudadanía cálido, oportuno y efectivo, con criterios diferenciales de accesibilidad</t>
  </si>
  <si>
    <t xml:space="preserve">4.1 Estructura administrativa y direccionamiento estratégico </t>
  </si>
  <si>
    <t xml:space="preserve">
Humano
</t>
  </si>
  <si>
    <t>4.2 Fortalecimiento de los canales de atención</t>
  </si>
  <si>
    <t>Jefe Oficina Asesora de Tecnologías de Información</t>
  </si>
  <si>
    <t>Oficina Asesora de Tecnologías de la Información /
Gestión de Tecnologías de la Información</t>
  </si>
  <si>
    <t>Financiero
Humano
Tecnológico</t>
  </si>
  <si>
    <t>4.3 Talento humano</t>
  </si>
  <si>
    <t>Adelantar sensibilizaciones sobre temas relacionados con el mejoramiento de servicio al ciudadano.</t>
  </si>
  <si>
    <t>Servidores sensibilizados</t>
  </si>
  <si>
    <t>Secretaria General / 
Experta Líder de Gestión de Talento Humano
Gestor Control Disciplinario Interno</t>
  </si>
  <si>
    <t>Secretaria General /
Gestión Talento Humano
Control Disciplinario Interno</t>
  </si>
  <si>
    <t>4.4 Normativo y procedimental</t>
  </si>
  <si>
    <t>Revisar modificaciones en la normatividad respecto a la  Política de tratamiento de datos personales.</t>
  </si>
  <si>
    <t>Actualizar y publicar en la página Web la Carta de Trato Digno al Ciudadano de la Agencia ITRC</t>
  </si>
  <si>
    <t>Carta de trato digno actualizada y publicada</t>
  </si>
  <si>
    <t>Secretaria General / 
Gestor Control Disciplinario Interno</t>
  </si>
  <si>
    <t>Secretaria General / 
Control Disciplinario Interno</t>
  </si>
  <si>
    <t>4.5 Relacionamiento con el ciudadano</t>
  </si>
  <si>
    <t>Realizar la aplicación de una encuesta de percepción de los servicios prestados por la SID a sus usuarios</t>
  </si>
  <si>
    <t>Análisis semestral de las encuestas de percepción del servicio aplicada</t>
  </si>
  <si>
    <t>Aplicar encuesta externa de percepción de servicio de la Subdirección de Auditoría y Gestión del Riesgo a los funcionarios enlace de las entidades objeto de inspección que interactúan permanentemente con el equipo del área, con el propósito de atender las observaciones y desarrollar procesos de mejora continua que beneficien la calidad del producto entregado y el servicio prestado.</t>
  </si>
  <si>
    <t>Encuesta de percepción del servicio aplicada y análisis de resultados</t>
  </si>
  <si>
    <t>Subdirección Auditoría y Gestión del Riesgo /
Auditoría y Gestión del Riesgo</t>
  </si>
  <si>
    <t>Aplicar encuesta interna de satisfacción sobre el proceso de Auditoría y Gestión del Riesgo a los servidores responsables de la coordinación de grupos internos de trabajo del área y encargados de interactuar permanentemente con las entidades objeto de inspección con el propósito de detectar oportunidades de mejora a nivel detallado en la ejecución de los procedimientos, que facilite su aplicación y pueda conllevar a un impacto positivo en la consolidación de los productos misionales.</t>
  </si>
  <si>
    <t>Encuesta de percepción del servicio  aplicada y análisis de resultados</t>
  </si>
  <si>
    <t>Documento actualizado</t>
  </si>
  <si>
    <t xml:space="preserve">Presupuesto General de la Nación </t>
  </si>
  <si>
    <t>Componente 5 Transparencia y Acceso a la Información</t>
  </si>
  <si>
    <t xml:space="preserve">Garantizar el derecho de acceso y consolidar los mecanismos de publicidad de la información no sujeta a confidencialidad que produce o tiene en su custodia la entidad en desarrollo de su misión. </t>
  </si>
  <si>
    <t>5.1 Lineamientos de transparencia activa</t>
  </si>
  <si>
    <t>Realizar la transferencia de información a la Contraloría General de la República a través de Software de transferencias de archivos (File Zilla)</t>
  </si>
  <si>
    <t xml:space="preserve">Soporte de la transferencia de archivos </t>
  </si>
  <si>
    <t xml:space="preserve">Jefe Oficina Asesora de Planeación / Subdirecciones Misionales
</t>
  </si>
  <si>
    <t xml:space="preserve">Subdirecciones misionales/Jefe Oficina Asesora de Planeación
</t>
  </si>
  <si>
    <t xml:space="preserve">Humano </t>
  </si>
  <si>
    <t>Jefe de Oficina Asesora de Planeación</t>
  </si>
  <si>
    <t>Oficina Asesora de Planeación</t>
  </si>
  <si>
    <t>Actualizar el conjunto de datos creado y publicado en el portal de datos abiertos en la vigencia 2021</t>
  </si>
  <si>
    <t xml:space="preserve">Datos Abiertos actualizados y publicados </t>
  </si>
  <si>
    <t>Oficina Asesora de Planeación /
Gestión Estratégica</t>
  </si>
  <si>
    <t>Realizar un informe Misional cada trimestre</t>
  </si>
  <si>
    <t>Informe trimestral</t>
  </si>
  <si>
    <t>Subdirección de Investigaciones Disciplinarias</t>
  </si>
  <si>
    <t>Georreferenciación implementada  de Investigaciones Disciplinarias soportado en los datos generados por las aplicaciones misionales</t>
  </si>
  <si>
    <t>Comunicar semestralmente a la ciudadanía el listado de nombres de las inspecciones y verificaciones efectivamente adelantas en las entidades foco de control durante el periodo reportado, con el propósito de garantizar un escenario de transparencia con la ciudadanía y demás interesados</t>
  </si>
  <si>
    <t>Publicar el listado de inspecciones y verificaciones abordadas en el semestre</t>
  </si>
  <si>
    <t xml:space="preserve">Subdirector de Auditoría y gestión del Riesgo
</t>
  </si>
  <si>
    <t xml:space="preserve">Subdirección de Auditoría y gestión del Riesgo
</t>
  </si>
  <si>
    <t>5.2 Lineamientos de transparencia pasiva</t>
  </si>
  <si>
    <t>Revisar internamente los estándares de oportunidad de las respuestas a las solicitudes de acceso a la información pública, de conformidad con lo exigido en el Decreto 1081 de 2015</t>
  </si>
  <si>
    <t>Informes trimestrales consolidados de PQRSDF</t>
  </si>
  <si>
    <t>Secretaria General
Gestor Control Disciplinario Interno</t>
  </si>
  <si>
    <t>Secretaría General / 
Control Disciplinario Interno</t>
  </si>
  <si>
    <t>5.5 Monitoreo del Acceso a 
la Información Pública</t>
  </si>
  <si>
    <t xml:space="preserve">Actualizar la planeación estratégica de la gestión documental y administración de archivos </t>
  </si>
  <si>
    <t>Publicar el Plan Institucional de Archivos (PINAR) actualizado, por medio del portal web de la entidad</t>
  </si>
  <si>
    <t>Secretaría general - Proceso Administrativo</t>
  </si>
  <si>
    <t>Actualizar el Inventario de Activos de Información de la Agencia ITRC y publicarlo en la sección "Transparencia y acceso a la información pública" de la Página Web y en el Portal de Datos Abiertos del Estado Colombiano (si a ello hubiere lugar)</t>
  </si>
  <si>
    <t xml:space="preserve"> Inventario de Activos de Información actualizado y publicado</t>
  </si>
  <si>
    <t>Elaborar trimestralmente los informes de peticiones, quejas, reclamos, sugerencias, denuncias, felicitaciones y solicitudes de acceso a la información y publicarlos en la página web de la entidad.</t>
  </si>
  <si>
    <t>Secretaría General /
Control Disciplinario Interno</t>
  </si>
  <si>
    <t>Humano 
Tecnológico</t>
  </si>
  <si>
    <t>Garantizar que el informe de quejas y reclamos de la Entidad contenga los elementos de análisis establecidos por los procedimientos internos de la entidad</t>
  </si>
  <si>
    <t>Informe de quejas y reclamos de la entidad adecuado a los procedimientos de la entidad</t>
  </si>
  <si>
    <t>Componente 6 Iniciativas adicionales</t>
  </si>
  <si>
    <t>Fortalecer la Cultura de la Transparencia y de rechazo a la corrupción.</t>
  </si>
  <si>
    <t xml:space="preserve">Código de Ética </t>
  </si>
  <si>
    <t>Implementar acciones que permitan a los servidores públicos y contratistas de la Agencia ITRC, identificar y resolver las situaciones de conflicto de interés</t>
  </si>
  <si>
    <t>Guía socializada a los servidores de la Agencia ITRC para la identificación y declaración del conflicto de Interés expedida por la Función Pública</t>
  </si>
  <si>
    <t>Secretaria General
Experta Líder de Gestión de Talento Humano
Gestor Control Disciplinario Interno</t>
  </si>
  <si>
    <t>Secretaría General / 
Gestión de Talento Humano
Control Disciplinario Interno</t>
  </si>
  <si>
    <t>Fecha de la Modificación</t>
  </si>
  <si>
    <t>EL FORMATO IMPRESO DE ESTE DOCUMENTO ES UNA COPIA NO CONTROLADA</t>
  </si>
  <si>
    <t>Código:</t>
  </si>
  <si>
    <t>PE01-GES-PR012-FT05</t>
  </si>
  <si>
    <t xml:space="preserve">      Versión:                      </t>
  </si>
  <si>
    <t>Fecha de Emisión:</t>
  </si>
  <si>
    <t>Pagina 1 de 1</t>
  </si>
  <si>
    <t>Líder Responsable</t>
  </si>
  <si>
    <t>Realizar seguimiento a la interiorización por parte de los servidores de la Agencia ITRC. sobre los conceptos asociados a la Política Integral de Administración de Riesgos, a través de la aplicación de una encuesta que mida la percepción y conocimiento del SIG</t>
  </si>
  <si>
    <t>Humano
Tecnológico Proveedor Suit Visión Empresarial</t>
  </si>
  <si>
    <t>Revisar conveniencia institucional para utilizar el modulo de gestión del riesgo en el Aplicativo Suit Visión Empresarial (SGDEI), para los riesgos de corrupción.</t>
  </si>
  <si>
    <t xml:space="preserve">Aplicativo con información cargada o reporte con novedades </t>
  </si>
  <si>
    <t>Oficina Asesora de Planeación /
 Gestión Estratégica</t>
  </si>
  <si>
    <t>Publicar y divulgar la versión definitiva del Plan Anticorrupción y de Atención al Ciudadano  y Mapa de Riesgos de Corrupción</t>
  </si>
  <si>
    <t>Informe  del IV monitoreo a la gestión del riesgos vigencia 2021</t>
  </si>
  <si>
    <t>Informes I, II y III de los monitoreos a la gestión del riesgos vigencia 2022</t>
  </si>
  <si>
    <t xml:space="preserve">Oficina Asesora de Control Interno / Gestión de Evaluación y Control </t>
  </si>
  <si>
    <t>Dirección General -Comunicaciones /
Gestión Estratégica</t>
  </si>
  <si>
    <t>Oficina Asesora de Planeación/ Gestión Estratégica</t>
  </si>
  <si>
    <t xml:space="preserve"> Realizar espacios de diálogo de Rendición de Cuentas, junto con toda su preparación logística y de información que requiere este evento </t>
  </si>
  <si>
    <t>Dirección General -Comunicaciones /
Oficina Asesora de Planeación /  
 Gestión Estratégica</t>
  </si>
  <si>
    <t>OBSERVATORIO DE FRAUDE Y CORRUPCION: Participar en las diferentes actividades ( foros, conversatorios o mesas de trabajo)  que permitan al observatorio de fraude y corrupción de la Agencia ITRC dar  a conocer a la ciudadanía los avances para el aseguramiento de los recursos públicos promoviendo la transparencia y la ética pública.</t>
  </si>
  <si>
    <t xml:space="preserve">Enviar correo electrónico oficial y/o comunicación directa para  invitar a   conocer la Agencia y su misionalidad y compartir en el diálogo inquietudes y sugerencias en la atención al ciudadano.  </t>
  </si>
  <si>
    <t>Dirección General / 
Experta Líder Misional</t>
  </si>
  <si>
    <t xml:space="preserve">Actualización  en la  Política de Tratamiento de Datos Personales de la Agencia ITRC y su respectiva socialización, por cambios o adiciones en la normatividad si  es pertinente. </t>
  </si>
  <si>
    <t>Consolidar la estrategia institucional para la publicación de información relacionada con la georreferenciación de investigaciones disciplinarias.</t>
  </si>
  <si>
    <t>Secretaria General Líder Administrativo</t>
  </si>
  <si>
    <t>Descripción de la Modificación del PAAC</t>
  </si>
  <si>
    <t xml:space="preserve">Elaborar el plan de comunicaciones 2022 de la entidad con el fin de establecer las acciones  de comunicación interna y externa de la entidad. </t>
  </si>
  <si>
    <t>Se elaborará el plan de comunicaciones 2022 de la entidad con el fin de establecer las necesidades y accione estratégicas de comunicación de la entidad.</t>
  </si>
  <si>
    <t>Procesos disciplinarios que cumplen estándares internos de evacuación (aplicará únicamente para el primer trimestre)</t>
  </si>
  <si>
    <t>Trimestral  (aplicará únicamente para el primer trimestre)</t>
  </si>
  <si>
    <t>10% (aplicará únicamente para el primer trimestre)</t>
  </si>
  <si>
    <t xml:space="preserve">Acta del  Subcomité - SEMESTRAL   </t>
  </si>
  <si>
    <t>Construir el reporte de índice de condenas, a partir de los estudios y/o análisis que realiza la entidad de los procesos que cursan o que hayan cursado en su contra, con el fin de proponer las mejoras o correctivos que se requieran.</t>
  </si>
  <si>
    <t>Realizar el análisis de casos perdidos y ganados (durante la vigencia o anteriores) - Elaborar informe cualitativo y analítico a partir del cual se formulen conclusiones concretas con las respectivas propuestas de solución, mejora y/o prevención, según corresponda.</t>
  </si>
  <si>
    <t xml:space="preserve">Reporte de índice de condenas - ANUAL   </t>
  </si>
  <si>
    <t>Índice de blindaje de la entidad</t>
  </si>
  <si>
    <t>Participar en las mesas sectoriales de Gestión Documental de 2022</t>
  </si>
  <si>
    <t>Ejecutar las actividades proyectadas en desarrollo del proyecto de inversión de fortalecimiento de gestión documental 2021-2025</t>
  </si>
  <si>
    <t>Porcentaje Compromisos presupuestal</t>
  </si>
  <si>
    <t>* Tablero de control Subdirección de Investigaciones Disciplinarias
* Tablero de control Subdirección de Auditoria y Gestión del Riesgo
* Tablero de control Secretaria General
* Tablero de control Segunda Instancia</t>
  </si>
  <si>
    <t>Cumplimiento Plan estratégico de Talento Humano</t>
  </si>
  <si>
    <t>Cargar en el SIIF Nación el  Presupuesto 2023 de la Agencia ITRC, asignado mediante Decreto de Liquidación</t>
  </si>
  <si>
    <t xml:space="preserve">Cargar el Presupuesto 2023 de la Agencia ITRC  en el SIIF Nación, asignado mediante Decreto de Liquidación, previa aprobación del ordenador del gasto y representante legal </t>
  </si>
  <si>
    <t>Reporte emitido por el SIIF Nación
Acta inicial a nivel de decreto</t>
  </si>
  <si>
    <t>Realizar reuniones trimestrales de seguimiento a la ejecución física, presupuestal y de gestión de los proyectos de inversión de la Agencia ITRC con los formuladores y ejecutores de los proyectos</t>
  </si>
  <si>
    <t>Actualización red Perimetral FORTINET</t>
  </si>
  <si>
    <t>Productos de cafetería</t>
  </si>
  <si>
    <t>Adquisición Tapabocas para
prevención y protección mitigación contagio COVID 19</t>
  </si>
  <si>
    <t>Dotación legal de vestuario y calzado para personal permante</t>
  </si>
  <si>
    <t xml:space="preserve">Adquisición de alcohol , gel antibacterial  y otros  para prevención y protección mitigación contagio  COVID-19. </t>
  </si>
  <si>
    <t>Suministro de papelería y útiles de escritorio</t>
  </si>
  <si>
    <t>Servicio de agencia de viajes para suministro de Tiquetes aéreos y transporte terrestre</t>
  </si>
  <si>
    <t xml:space="preserve">Plan de seguros e inclusión de bienes </t>
  </si>
  <si>
    <t>Contratar la prestación de servicios profesionales para la Secretaría General en asesoría Jurídica</t>
  </si>
  <si>
    <t>Contratar la prestación de servicios profesionales jurídicos para cobro coactivo y procesos judiciales .</t>
  </si>
  <si>
    <t>Contratar la prestación de servicios profesionales experto con licencia en seguridad y salud en el trabajo</t>
  </si>
  <si>
    <t>Servicios transmisión de datos canal -Telefonía IP.</t>
  </si>
  <si>
    <t>Administración de Correspondencia -Correo Nacional e Internacional.</t>
  </si>
  <si>
    <t xml:space="preserve">Operarios de cafetería </t>
  </si>
  <si>
    <t>Capacitaciones PIC - ITRC</t>
  </si>
  <si>
    <r>
      <t xml:space="preserve">Asistencia Calificada para Inteligencia de Negocios de la </t>
    </r>
    <r>
      <rPr>
        <b/>
        <sz val="5"/>
        <color theme="1"/>
        <rFont val="Arial"/>
        <family val="2"/>
      </rPr>
      <t xml:space="preserve">BI </t>
    </r>
    <r>
      <rPr>
        <sz val="5"/>
        <color theme="1"/>
        <rFont val="Arial"/>
        <family val="2"/>
      </rPr>
      <t>para atender los nuevos requerimientos de Usabilidad y Optimización con cargo a cupo de horas</t>
    </r>
  </si>
  <si>
    <r>
      <t xml:space="preserve"> Renovación de Licenciamiento de </t>
    </r>
    <r>
      <rPr>
        <b/>
        <sz val="5"/>
        <color theme="1"/>
        <rFont val="Arial"/>
        <family val="2"/>
      </rPr>
      <t>Software Forense - EnCase y  FTK</t>
    </r>
    <r>
      <rPr>
        <sz val="5"/>
        <color theme="1"/>
        <rFont val="Arial"/>
        <family val="2"/>
      </rPr>
      <t>, como apoyo tecnológico a las investigaciones Disciplinarias de la Agencia ITRC.</t>
    </r>
  </si>
  <si>
    <t>Mínima Cuantía</t>
  </si>
  <si>
    <t>11 meses y 8 días</t>
  </si>
  <si>
    <t>11 meses y 12 días</t>
  </si>
  <si>
    <t>10 y 29 días</t>
  </si>
  <si>
    <t>5 meses y 19 días</t>
  </si>
  <si>
    <t xml:space="preserve">Contratar el servicio de sistemas de información para el desarrollo e implementación  del sistema SGDEA I fase (Actividad - Implementar el sistema de gestión documental electrónico de archivo - Ficha EBI) </t>
  </si>
  <si>
    <t>Contratar los servicios de un profesional en archivística para construcción y desarrollo de los instrumentos Archivísticos de la Agencia ITRC (Actividad - Construcción y desarrollo de los instrumentos Archivísticos de la Agencia ITRC - Ficha EBI)</t>
  </si>
  <si>
    <t>Contratar el suministro de Tokens para proteger la autenticidad de los documentos- (Actividad -  Proteger la autenticidad de los documentos electrónicos del Sistema de Gestión Documental - Ficha EBI)</t>
  </si>
  <si>
    <t xml:space="preserve">Contratar la prestación del servicio de apoyo administrativo para la revisión, organización  y actualización de archivo  de gestión de la Agencia ITRC - (Actividad - Organizar los documentos de la entidad de acuerdo a la normatividad vigente- Ficha EBI). 
</t>
  </si>
  <si>
    <t>Enviar a los servidores de la Agencia la encuesta de caracterización del Talento Humano con los aspectos de:  Prepensionados, cabeza de familia, discapacidad, fuero sindical, pertenencia étnica, LGTBIQ+ vida laboral y familiar.</t>
  </si>
  <si>
    <t>Realizar informe de la evaluación de desempeño de los servidores de carrera administrativa y los servidores de libre nombramiento y remoción diferentes a los gerentes públicos</t>
  </si>
  <si>
    <t>Realizar campaña de sensibilización de la política de gestión del conocimiento</t>
  </si>
  <si>
    <t xml:space="preserve">Generar una campaña de sensibilización al interior de la entidad para generar la apropiación del procedimiento y los formatos de la política de Gestión del Conocimiento </t>
  </si>
  <si>
    <t>Desde el proceso de Talento Humano, establecer un mecanismo que fomente la vinculación de personas con discapacidad y presentarlo a la alta dirección</t>
  </si>
  <si>
    <t xml:space="preserve">Solicitar a los lideres de las dependencias actualicen la información de las necesidades de personal de las área a cargo </t>
  </si>
  <si>
    <t xml:space="preserve">Divulgar el programa de bilingüismo desarrollado por el Departamento Administrativo de la Función Pública </t>
  </si>
  <si>
    <t>Implementación de la estrategia salas amigas de la familia lactante del entorno laboral en entidades públicas a través de la inscripción de la sala de lactancia de la entidad ante la secretaria de salud</t>
  </si>
  <si>
    <t>Con el fin de generar un clima laboral en donde se creen escenarios de igualdad, equidad, no discriminación e inclusión junto con el comité de convivencia de la entidad se trabaja en la política con enfoque de genero y derechos humanos para la entidad</t>
  </si>
  <si>
    <t xml:space="preserve">Se requiere hacer convenios con instituciones de educación formal, con el fin de que los servidores de la entidad puedan obtener descuentos en los programas académicos que ofrezcan </t>
  </si>
  <si>
    <t xml:space="preserve">Evaluación de estándares mínimos firmada por el representante legal </t>
  </si>
  <si>
    <t>Implementar protocolo de la Ruta de atención para la garantía de derechos y prevención del acoso laboral y sexual</t>
  </si>
  <si>
    <t>Realizar  mínimo dos capacitaciones por cada uno de los ejes del PIC:
* Gestión del Conocimiento e Innovación
* Creación de valor publico
* Transformación digital
* Probidad y ética de lo público</t>
  </si>
  <si>
    <t>Sistema de Gestión de Documentos Electrónicos del proceso Contractual y levantamiento de requerimientos SAGR</t>
  </si>
  <si>
    <t>Realizar inspección a los archivos de gestión de  las dependencias, verificando estado y cumplimiento de los lineamientos dados por la Entidad, formulando las respectivas recomendaciones</t>
  </si>
  <si>
    <t>Realizar las transferencias documentales primarias de los archivos de gestión según TRD y cronograma anual.</t>
  </si>
  <si>
    <t>Soporte disposición final</t>
  </si>
  <si>
    <t>Seguimiento al uso de los servicios públicos y lineamientos establecidos en el PIGA vigencia 2022</t>
  </si>
  <si>
    <t>Elaborar el análisis del MSPI teniendo en cuenta el MGGTI del MINTIC</t>
  </si>
  <si>
    <t>Tomando como referencia la documentación publicada por el AGN y alineados a las actividades definidas para esta vigencia por el Líder Experto Administrativo de la Secretaría General, dentro del Proceso de Gestión Documental se realizará la continuación de la fase 2 relacionada con la implementación del modelo de preservación digital en la ITRC.</t>
  </si>
  <si>
    <t>Verificar que los contratos terminados cuenten con acta de liquidación</t>
  </si>
  <si>
    <t xml:space="preserve">Revisar los contratos terminados en las últimas vigencias fiscales, determinar cuáles requieren liquidación, y si están en término, proyectar y tramitar las mismas a fin de completar los expedientes contractuales. </t>
  </si>
  <si>
    <t>Registros de avances trimestrales</t>
  </si>
  <si>
    <t>Coadyuvar en la Implementación del Sistema de Gestión Documental Electrónico de Archivos. SGDEA</t>
  </si>
  <si>
    <t>Sistema de Gestión de Documentos Electrónicos del proceso Contractual</t>
  </si>
  <si>
    <t>Informe</t>
  </si>
  <si>
    <t>Revisar el instructivo de incentivos</t>
  </si>
  <si>
    <t>En coordinación con la Comision de Personal, revisar el instructivo de incentivos y proponer las mejoras que permitan una adecuada ejecución de los mismos</t>
  </si>
  <si>
    <t xml:space="preserve">Hacer seguimiento al proceso de empalme de la entidad </t>
  </si>
  <si>
    <t>Verificar que los servidores del nivel directivo realicen el acta de informe de gestión de acuerdo con lo señalado en la Ley 951 de 2005 y garantizar que este documento sea puesto en conocimiento de la nueva administración</t>
  </si>
  <si>
    <t>Correo electrónico de seguimiento</t>
  </si>
  <si>
    <t>Dependencia/ Proceso</t>
  </si>
  <si>
    <t>Fase del ciclo de gestión</t>
  </si>
  <si>
    <t>Oficina Asesora de Planeación
Experta Comunicaciones</t>
  </si>
  <si>
    <t>Promover la participación de la ciudadanía  en la Audiencia Pública de Rendición de Cuentas  de la Agencia ITRC, a través de los canales de comunicación dispuestos para este fin.  (Facebook, Twitter, Chat, Página Web,  correo electrónico)</t>
  </si>
  <si>
    <t>Soporte publicaciones</t>
  </si>
  <si>
    <t xml:space="preserve">Soporte Encuesta </t>
  </si>
  <si>
    <t>Identificar de manera colaborativa con los directivos de las entidades foco (DIAN, UGPP y COLJUEGOS), los aspectos que afectan a la administración de tributos, rentas y contribuciones parafiscales, priorizarlos y usarlos como insumo para diagnosticar y valorar el nivel de riesgo de los procesos que inspeccionará la Subdirección de Auditoría y Gestión del Riesgo -SAGR.</t>
  </si>
  <si>
    <t>3 
(1 por cada entidad)</t>
  </si>
  <si>
    <t>Aplicar encuesta externa de percepción de servicio de la Subdirección de Auditoría y Gestión del Riesgo a los funcionarios enlace de las entidades objeto de inspección que interactúan permanentemente con el equipo del área.</t>
  </si>
  <si>
    <t>Correo de comunicación a las entidades y estadística de respuesta de la encuesta</t>
  </si>
  <si>
    <t>3 correos
1 estadística</t>
  </si>
  <si>
    <t xml:space="preserve">La Subdirección de Instrucción Disciplinaria y la Oficina Asesora de Tecnologías de la información aplicarán la metodología de escaneo y cargue de documentos para la actualización del expediente digital en sistema de información SIGII de conformidad a su competencia para los años 2019 al 2021, además de mantener actualizado los expedientes activos de años anteriores. </t>
  </si>
  <si>
    <t xml:space="preserve">Actualizar cada una de los formatos en el SIG de la Subdirección de Instrucción Disciplinaria  </t>
  </si>
  <si>
    <t xml:space="preserve">La Subdirección de Instrucción Disciplinaria entregará a la Oficina Asesora de Planeación los formatos registrados en el Sistema Integrado de Gestión (SIG), de conformidad con la Ley 1952 de 2019, modificada parcialmente por la Ley 2094 de 2021, para su revisión y aprobación. </t>
  </si>
  <si>
    <t xml:space="preserve">Formatos ajustados
</t>
  </si>
  <si>
    <t>La Subdirección de Instrucción Disciplinaria realizará de forma trimestral un informe georreferenciado en el que identifique patrones de conducta de las estructuras criminales en los procesos disciplinarios a su cargo, salvaguardando la reserva legal, con el fin de orientar el desarrollo de futuras investigaciones en el marco de la lucha contra la corrupción</t>
  </si>
  <si>
    <t>Realizar una lista de chequeo con las pruebas mínimas pertinentes, necesarias y conducentes, de acuerdo con la etapa procesal, que sirva de insumo para el Subdirector de Instrucción Disciplinaria al momento de revisar y aprobar un auto que decrete pruebas.</t>
  </si>
  <si>
    <t xml:space="preserve">Subdirección de Instrucción Disciplinaria </t>
  </si>
  <si>
    <t xml:space="preserve">Subdirector de Instrucción  Disciplinaria </t>
  </si>
  <si>
    <t>Subdirección de Asuntos Legales</t>
  </si>
  <si>
    <t xml:space="preserve"> Efectuar charlas en materia de faltas disciplinarias a entidades foco y grupos de interés.    
</t>
  </si>
  <si>
    <t xml:space="preserve">La Subdirección de Asuntos Legales realizará charlas de concientización sobre las faltas disciplinarias gravísimas, su configuración y sanciones,  a entidades foco y grupos de interés, con un enfoque de capacitación y prevención. </t>
  </si>
  <si>
    <t>Subdirector de Asuntos Legales</t>
  </si>
  <si>
    <t xml:space="preserve">La Subdirección de Asuntos Legales efectuará un extracto de cada uno de los fallos proferidos dentro de los procesos administrativos disciplinarios en la vigencia 2022, tomando las medidas para preservar la identidad de los sujetos procesales y los colocará a disposición de la Experta Líder en Comunicaciones de la Agencia, para lo de su competencia. </t>
  </si>
  <si>
    <t xml:space="preserve">Realizar informe Misional 
</t>
  </si>
  <si>
    <t xml:space="preserve">La Subdirección de Asuntos Legales realizará trimestralmente un informe de gestión para la ciudadanía, en el cual se consignarán los resultados obtenidos durante el periodo en comento y los logros alcanzados.  Se realizarán las gestiones tendientes a su publicación en la página web de la entidad a  través de la Experta Líder en Comunicaciones.  </t>
  </si>
  <si>
    <t xml:space="preserve">Informe Trimestral </t>
  </si>
  <si>
    <r>
      <t>Virtualización del expediente</t>
    </r>
    <r>
      <rPr>
        <sz val="11"/>
        <color rgb="FFFF0000"/>
        <rFont val="Calibri"/>
        <family val="2"/>
        <scheme val="minor"/>
      </rPr>
      <t xml:space="preserve"> </t>
    </r>
    <r>
      <rPr>
        <sz val="11"/>
        <rFont val="Calibri"/>
        <family val="2"/>
        <scheme val="minor"/>
      </rPr>
      <t>disciplinario</t>
    </r>
    <r>
      <rPr>
        <sz val="11"/>
        <color theme="1"/>
        <rFont val="Calibri"/>
        <family val="2"/>
        <scheme val="minor"/>
      </rPr>
      <t xml:space="preserve"> digital   
</t>
    </r>
    <r>
      <rPr>
        <sz val="11"/>
        <color rgb="FFFF0000"/>
        <rFont val="Calibri"/>
        <family val="2"/>
        <scheme val="minor"/>
      </rPr>
      <t xml:space="preserve"> </t>
    </r>
  </si>
  <si>
    <t xml:space="preserve">La Subdirección de Asuntos Legales realizará y mantendrá la digitalización de los expedientes disciplinarios que se le asignen para conocer en la etapa de juzgamiento. </t>
  </si>
  <si>
    <t xml:space="preserve">Actualizar todos los formatos de la Subdirección de Asuntos Legales en el SIG </t>
  </si>
  <si>
    <t xml:space="preserve">La Subdireccion de Asuntos Legales entregará a la Oficina Asesora de Planeación la actualización de los formatos de gestión disciplinaria, de conformidad con la Ley 1952 de 2019, modificada parcialmente por la Ley 2094 de 2021, a efectos de que sean aprobados y cargados en el Sistema Integrado de Gestión.  </t>
  </si>
  <si>
    <t>Formatos</t>
  </si>
  <si>
    <t>28 formatos</t>
  </si>
  <si>
    <t>La Subdirección de Asuntos Legales realizará de forma trimestral un informe georreferenciado en el que se identifique en los fallos sancionatorios los patrones de conducta de estructuras criminales y modus operandi complejos, para su entrega a las entidades pertinentes, con el fin de orientar el desarrollo de futuras investigaciones en el marco de la lucha contra la corrupción.</t>
  </si>
  <si>
    <t xml:space="preserve">Informe  Trimestral
</t>
  </si>
  <si>
    <t>Construir fichas de los fallos proferidos en primera y segunda instancia durante la vigencia 2021 con el fin de actualizar la relatoría de la entidad.</t>
  </si>
  <si>
    <t xml:space="preserve">Con el fin de mantener actualizada la relatoría se construirán las fichas de los fallos disciplinarios proferidos en primera y segunda instancia durante la vigencia 2021.   </t>
  </si>
  <si>
    <t xml:space="preserve">Fichas de relatoría - SEMESTRAL </t>
  </si>
  <si>
    <t>SDL202201</t>
  </si>
  <si>
    <t xml:space="preserve">Nivel de cumplimiento en la virtualización de los expedientes asignados a la Subdirección de Asuntos Legales </t>
  </si>
  <si>
    <t>SDL202202</t>
  </si>
  <si>
    <t>Cumplimiento de términos procesales dentro de la etapa de Juzgamiento.</t>
  </si>
  <si>
    <t>SDL202203</t>
  </si>
  <si>
    <t xml:space="preserve">Charlas de concientización efectivamente realizadas </t>
  </si>
  <si>
    <t>SDL202204</t>
  </si>
  <si>
    <t>SDL202205</t>
  </si>
  <si>
    <t>SDL202206</t>
  </si>
  <si>
    <t xml:space="preserve">OFS 1.2 Fortalecimiento de las buenas prácticas jurídicas: Notijurídico y Normograma </t>
  </si>
  <si>
    <t>SDL202207</t>
  </si>
  <si>
    <t>SUBDIRECTOR DE ASUNTOS LEGALES</t>
  </si>
  <si>
    <t>SDL202208</t>
  </si>
  <si>
    <t>SDL202209</t>
  </si>
  <si>
    <t>SDL202210</t>
  </si>
  <si>
    <t>SDL202211</t>
  </si>
  <si>
    <t>OFS 1.2 Fortalecimiento de las buenas practicas jurídicas: Notijurídico, Normograma.</t>
  </si>
  <si>
    <t>SDL202213</t>
  </si>
  <si>
    <t>SDL202214</t>
  </si>
  <si>
    <t>OCA 2.1 Identificar las situaciones irregulares que afectan la transparencia en las entidades focos, a través de la Investigación Disciplinaria.</t>
  </si>
  <si>
    <t>OCA 2.2 Materializar la función ejemplarizante de la sanción disciplinaria hacia los funcionarios de las entidades vigiladas, mediante la publicidad</t>
  </si>
  <si>
    <t xml:space="preserve">Índice de probidad en el cumplimiento de los términos procesales y principios del proceso disciplinario    </t>
  </si>
  <si>
    <t>Generar el extracto de las providencias de interés disciplinarias emitidas por la Subdirección de Instrucción Disciplinaria.</t>
  </si>
  <si>
    <t>Bienes y/o servicios entregados</t>
  </si>
  <si>
    <t xml:space="preserve">OCA3. 
Desarrollar actuaciones disciplinarias efectivas en la etapa de Juzgamiento, cumpliendo el debido proceso y los principios de la Función Pública, dentro del contexto de la lucha contra la corrupción. </t>
  </si>
  <si>
    <t xml:space="preserve">OCA 3.1 Desarrollar eficazmente la actuación disciplinaria en la etapa de juzgamiento, con atención estricta de las ritualidades y términos procesales, privilegiando la función ejemplarizante. </t>
  </si>
  <si>
    <t>OCA 3.2 Identificar las situaciones irregulares que afectan la transparencia en las entidades focos, a través de la actuación Disciplinaria.</t>
  </si>
  <si>
    <t>OCA 3.3 Fortalecer las buenas prácticas en la etapa de Juzgamiento, así como compilación y clasificación de las decisiones, con fines de difusión y armonización de las posiciones institucionales.</t>
  </si>
  <si>
    <r>
      <t xml:space="preserve">Lista de asistencia 
</t>
    </r>
    <r>
      <rPr>
        <sz val="11"/>
        <color rgb="FFFF0000"/>
        <rFont val="Calibri"/>
        <family val="2"/>
        <scheme val="minor"/>
      </rPr>
      <t xml:space="preserve">
</t>
    </r>
  </si>
  <si>
    <t>SUBDIRECTOR ASUNTOS LEGALES</t>
  </si>
  <si>
    <t>Tramitar las solicitudes efectuadas por  las entidades vigiladas sobre la viabilidad jurídica de los proyectos de ley y reglamentos relacionados con sus funciones.</t>
  </si>
  <si>
    <t xml:space="preserve">De conformidad con lo términos establecidos en el numeral 1 del artículo 6 del Decreto 985 de 2012 modificado por el artículo 3 del Decreto 074 de 2022, se dara respuesta a las peticiones interpuestas por las entidades vigiladas por la Agencia ITRC. </t>
  </si>
  <si>
    <t>*Concepto cada vez que sea solicitado *  Informe Semestral</t>
  </si>
  <si>
    <t>* Cada vez que se profiera. * 2 Informes</t>
  </si>
  <si>
    <t xml:space="preserve">Cuadro actualización ekogui - TRIMESTRAL   </t>
  </si>
  <si>
    <t>SDL202215</t>
  </si>
  <si>
    <t>PROCESO: GESTIÓN DE JUZGAMIENTO DISCIPLINARIO</t>
  </si>
  <si>
    <t>PROCESO: GESTIÓN DE INSTRUCCIÓN DISCIPLINARIA</t>
  </si>
  <si>
    <t>PROCESO: CONTROL DISCIPLINARIO INTERNO</t>
  </si>
  <si>
    <t>La Subdirección de Instrucción Disciplinaria informará y entregará el extracto de todas las decisiones de interés dentro de los procesos disciplinarios  a su cargo, salvarguardando la  reserva legal, al área de comunicaciones de la Agencia, con el fin de que sea publicada en la página web e intranet de la Agencia ITRC y de las entidades foco.</t>
  </si>
  <si>
    <t xml:space="preserve">Generar el extracto de los fallos proferidos por la Subdirección de Asuntos Legales.
</t>
  </si>
  <si>
    <r>
      <t>Informe trimestral</t>
    </r>
    <r>
      <rPr>
        <sz val="11"/>
        <color rgb="FFFF0000"/>
        <rFont val="Calibri"/>
        <family val="2"/>
        <scheme val="minor"/>
      </rPr>
      <t xml:space="preserve">
</t>
    </r>
  </si>
  <si>
    <t>3 informes</t>
  </si>
  <si>
    <t>Informes de estructuras criminales y modus operandi complejos, elaborados, entregados</t>
  </si>
  <si>
    <t>Fichas construidas de los fallos disciplinarios proferidos en primera y segunda instancia.</t>
  </si>
  <si>
    <t xml:space="preserve">Actualizar Mapa de Procesos actual frente a los cambios o necesidades de los procesos misionales </t>
  </si>
  <si>
    <t xml:space="preserve">Actualizar el Mapa Procesos actual frente a los cambios o necesidades de los procesos misionales </t>
  </si>
  <si>
    <t>Mapa de procesos actualizado</t>
  </si>
  <si>
    <t xml:space="preserve">La Subdirección de Instrucción Disciplinaria realizará  un informe de la gestión cada trimestre a la ciudadanía en donde se registrará los resultados obtenidos durante el periodo en comento y los logros alcanzados.  La SID realizará las gestiones para que sea publicado en la página web de la entidad a través del área de comunicaciones. </t>
  </si>
  <si>
    <r>
      <t xml:space="preserve">Virtualización del expediente digital de la SID
</t>
    </r>
    <r>
      <rPr>
        <sz val="11"/>
        <color rgb="FFFF0000"/>
        <rFont val="Calibri"/>
        <family val="2"/>
        <scheme val="minor"/>
      </rPr>
      <t xml:space="preserve"> </t>
    </r>
  </si>
  <si>
    <t>1. Diagnóstico</t>
  </si>
  <si>
    <t>Actas de macro evaluación (parciales por contenido reservado)</t>
  </si>
  <si>
    <t>2. Formulación: formulación: políticas, planes, programas o proyectos.</t>
  </si>
  <si>
    <t>Realizar la invitación a la los grupos de interés y de valor así como a la ciudadanía a participar en la construcción del Plan de Acción 2023</t>
  </si>
  <si>
    <t>Publicación de invitación en la página web
Correo electrónico invitando a participar</t>
  </si>
  <si>
    <t>Realizar la invitación a la los grupos de interés y de valor así como a la ciudadanía a participar en la construcción del Plan Anticorrupción 2023</t>
  </si>
  <si>
    <t xml:space="preserve">3.Implementación y ejecución. </t>
  </si>
  <si>
    <t>Experta en Comunicaciones, Oficina de Planeación</t>
  </si>
  <si>
    <t>4. Evaluación y Control.</t>
  </si>
  <si>
    <t>Realizar encuesta de identificación de temas a tratar en la audiencia pública de rendición de cuentas 2022</t>
  </si>
  <si>
    <t>Aplicar encuesta a grupos de valor y de interés y ciudadanía para identificar los temas que más les interesa que se traten en la audiencia pública de rendición de cuentas 2022</t>
  </si>
  <si>
    <t>Encuesta remitida a grupos de valor, de interés y ciudadanía</t>
  </si>
  <si>
    <t>Aplicar encuesta digital de satisfacción a la ciudadanía frente al ejercicio de la Audiencia Pública de  Rendición de Cuentas de la vigencia 2022</t>
  </si>
  <si>
    <t>Experta en Comunicaciones Oficina Asesora de Planeación</t>
  </si>
  <si>
    <t>Realizar la aplicación de una encuesta de percepción de los servicios prestados por la SID a sus usuarios.</t>
  </si>
  <si>
    <t xml:space="preserve">Documento encuesta </t>
  </si>
  <si>
    <t>Subdirector de Instrucción Disciplinaria</t>
  </si>
  <si>
    <t>PLAN DE PARTICIPACIÓN CIUDADANA EN LA GESTIÓN - PPGC 2022</t>
  </si>
  <si>
    <t>Elaborar  la política de servicio al ciudadano.</t>
  </si>
  <si>
    <t>Documento de política de servicio al ciudadano.</t>
  </si>
  <si>
    <t>Secretaria General, contando con el apoyo, si se requiere, de la Oficina Asesora de Planeación.</t>
  </si>
  <si>
    <t>Secretaría General</t>
  </si>
  <si>
    <t>Publicar y socializar la política de servicio al ciudadano.</t>
  </si>
  <si>
    <t>Soporte o evidencia de la socialización y/o publicación de la política de servicio al ciudadano.</t>
  </si>
  <si>
    <t>Secretaria General.</t>
  </si>
  <si>
    <t>Optimizar los sistemas de información para facilitar consolidar el reporte y analisis  de las PQRSDF tramitadas en la Agencia ITRC.</t>
  </si>
  <si>
    <t>Solución tecnológica - pestaña que permita generar reporte de PQRSDF tramitadas en SIGII</t>
  </si>
  <si>
    <t>Subdirectora de Asuntos Legales</t>
  </si>
  <si>
    <t>Subdirección de Asuntos Legales /
Gestión Jurídica</t>
  </si>
  <si>
    <t>Subdirección Instrucción Disciplinaria /
Gestión Disciplinaria</t>
  </si>
  <si>
    <t>Actualizacion de instrumento de encuesta Medición de Satisfacción en la Prestación del Servicio al Ciudadano.</t>
  </si>
  <si>
    <t>Instrumento encuesta actualizado</t>
  </si>
  <si>
    <t>Secretaría General, Subdirección de Instrucción Disciplinaria,  y Subdirección de Auditoría y Gestión del Riesgo.</t>
  </si>
  <si>
    <t xml:space="preserve">Aplicar Instrumento de encuesta de Medición de Satisfacción en la Prestación del Servicio al Ciudadano (físico o virtual). </t>
  </si>
  <si>
    <t>Encuestas aplicadas</t>
  </si>
  <si>
    <t>Secretaria General</t>
  </si>
  <si>
    <t>Subdirector de Instrucción Disciplinarias</t>
  </si>
  <si>
    <t>Subdirección de Instrucción Disciplinarias</t>
  </si>
  <si>
    <t>Jefe Oficina Asesora de Tecnologías de Información
Subdirector de Instrucción Disciplinarias</t>
  </si>
  <si>
    <t>Oficina Asesora  Tecnologías de Información / 
Subdirección de Instrucción Disciplinarias /
Gestión de Tecnologías de la Información</t>
  </si>
  <si>
    <t>Se incorporan nuevas tareas en el componente No.4 con el fin de fortalecer la atención al ciudadano por parte de la entidad.</t>
  </si>
  <si>
    <t>Informe de gestión institucional de la Agencia en la vigencia 2021 publicado</t>
  </si>
  <si>
    <t xml:space="preserve">Informe de avance trimestral  al Plan de Acción publicado (incluido cuarto trimestre de la vigencia 2021) </t>
  </si>
  <si>
    <t>22 fichas en total</t>
  </si>
  <si>
    <t>* Cada vez que se profiera. 
* 3 Informes</t>
  </si>
  <si>
    <t>*Extracto cada vez que se profiera fallo. 
*  Informe Trimestral</t>
  </si>
  <si>
    <t>Lista de chequeo
1. Versión inicial de la lista de chequeo (a entregar el 29 de abril de 2022).
2. Versión final de la lista de chequeo (a entregar el 29 de agosto de 2022).</t>
  </si>
  <si>
    <t xml:space="preserve">Variación del número de demandas de la causa con Política de Prevención del Daño Antijurídico del año en curso con respecto al año anterior. </t>
  </si>
  <si>
    <t>SDL202216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</si>
</sst>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_-* #,##0_-;\-* #,##0_-;_-* &quot;-&quot;??_-;_-@_-"/>
    <numFmt numFmtId="166" formatCode="\$\ #,##0"/>
    <numFmt numFmtId="167" formatCode="0.0"/>
  </numFmts>
  <fonts count="87">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60"/>
      <color theme="1"/>
      <name val="Calibri"/>
      <family val="2"/>
      <scheme val="minor"/>
    </font>
    <font>
      <sz val="11"/>
      <color indexed="72"/>
      <name val="Calibri"/>
      <family val="2"/>
      <scheme val="minor"/>
    </font>
    <font>
      <sz val="11"/>
      <name val="Calibri"/>
      <family val="2"/>
      <scheme val="minor"/>
    </font>
    <font>
      <sz val="11"/>
      <color rgb="FF000000"/>
      <name val="Calibri"/>
      <family val="2"/>
      <scheme val="minor"/>
    </font>
    <font>
      <sz val="12"/>
      <color indexed="72"/>
      <name val="Calibri"/>
      <family val="2"/>
      <scheme val="minor"/>
    </font>
    <font>
      <sz val="12"/>
      <color rgb="FF000000"/>
      <name val="Calibri"/>
      <family val="2"/>
      <scheme val="minor"/>
    </font>
    <font>
      <sz val="12"/>
      <color theme="1"/>
      <name val="Calibri"/>
      <family val="2"/>
      <scheme val="minor"/>
    </font>
    <font>
      <sz val="14"/>
      <color theme="1"/>
      <name val="Myriad Pro"/>
      <family val="2"/>
    </font>
    <font>
      <sz val="10.8"/>
      <color theme="1"/>
      <name val="Arial"/>
      <family val="2"/>
    </font>
    <font>
      <b/>
      <sz val="24"/>
      <color theme="1"/>
      <name val="Arial"/>
      <family val="2"/>
    </font>
    <font>
      <b/>
      <sz val="40"/>
      <color theme="1"/>
      <name val="Myriad Pro"/>
      <family val="2"/>
    </font>
    <font>
      <b/>
      <sz val="26"/>
      <color theme="1"/>
      <name val="Myriad Pro"/>
      <family val="2"/>
    </font>
    <font>
      <b/>
      <sz val="10"/>
      <color theme="0"/>
      <name val="Myriad Pro"/>
      <family val="2"/>
    </font>
    <font>
      <sz val="10"/>
      <color indexed="72"/>
      <name val="Myriad Pro"/>
      <family val="2"/>
    </font>
    <font>
      <sz val="11"/>
      <color theme="1"/>
      <name val="Arial"/>
      <family val="2"/>
    </font>
    <font>
      <sz val="14"/>
      <color theme="1"/>
      <name val="Arial"/>
      <family val="2"/>
    </font>
    <font>
      <sz val="10"/>
      <name val="Myriad Pro"/>
      <family val="2"/>
    </font>
    <font>
      <sz val="10"/>
      <color rgb="FF000000"/>
      <name val="Myriad Pro"/>
      <family val="2"/>
    </font>
    <font>
      <b/>
      <sz val="24"/>
      <color theme="1"/>
      <name val="Myriad Pro"/>
      <family val="2"/>
    </font>
    <font>
      <sz val="10"/>
      <color indexed="72"/>
      <name val="Calibri"/>
      <family val="2"/>
      <scheme val="minor"/>
    </font>
    <font>
      <sz val="10"/>
      <color theme="1"/>
      <name val="Calibri"/>
      <family val="2"/>
      <scheme val="minor"/>
    </font>
    <font>
      <b/>
      <sz val="10"/>
      <color rgb="FF000000"/>
      <name val="Calibri"/>
      <family val="2"/>
      <scheme val="minor"/>
    </font>
    <font>
      <i/>
      <sz val="10"/>
      <color rgb="FF000000"/>
      <name val="Calibri"/>
      <family val="2"/>
      <scheme val="minor"/>
    </font>
    <font>
      <b/>
      <sz val="22"/>
      <color theme="1"/>
      <name val="Myriad Pro"/>
      <family val="2"/>
    </font>
    <font>
      <b/>
      <sz val="16"/>
      <color theme="1"/>
      <name val="Myriad Pro"/>
      <family val="2"/>
    </font>
    <font>
      <b/>
      <sz val="36"/>
      <color theme="1"/>
      <name val="Myriad Pro"/>
      <family val="2"/>
    </font>
    <font>
      <b/>
      <sz val="12"/>
      <color theme="0"/>
      <name val="Myriad Pro"/>
      <family val="2"/>
    </font>
    <font>
      <sz val="10.8"/>
      <color indexed="72"/>
      <name val="Arial"/>
      <family val="2"/>
    </font>
    <font>
      <i/>
      <sz val="10.8"/>
      <name val="Arial"/>
      <family val="2"/>
    </font>
    <font>
      <sz val="10.8"/>
      <name val="Arial"/>
      <family val="2"/>
    </font>
    <font>
      <sz val="12"/>
      <color theme="1"/>
      <name val="Myriad Pro"/>
      <family val="2"/>
    </font>
    <font>
      <b/>
      <sz val="28"/>
      <color theme="1"/>
      <name val="Myriad Pro"/>
      <family val="2"/>
    </font>
    <font>
      <sz val="11"/>
      <color theme="1"/>
      <name val="Calibri"/>
      <family val="2"/>
      <scheme val="minor"/>
    </font>
    <font>
      <b/>
      <sz val="12"/>
      <name val="Myriad Pro"/>
      <family val="2"/>
    </font>
    <font>
      <sz val="12"/>
      <name val="Myriad Pro"/>
      <family val="2"/>
    </font>
    <font>
      <sz val="10"/>
      <color rgb="FF000000"/>
      <name val="Times New Roman"/>
      <family val="1"/>
    </font>
    <font>
      <b/>
      <sz val="5.5"/>
      <name val="Arial"/>
      <family val="2"/>
    </font>
    <font>
      <b/>
      <sz val="4.5"/>
      <name val="Arial"/>
      <family val="2"/>
    </font>
    <font>
      <sz val="5.5"/>
      <name val="Arial"/>
      <family val="2"/>
    </font>
    <font>
      <b/>
      <sz val="5.5"/>
      <color rgb="FF000000"/>
      <name val="Arial"/>
      <family val="2"/>
    </font>
    <font>
      <b/>
      <sz val="5"/>
      <name val="Arial"/>
      <family val="2"/>
    </font>
    <font>
      <sz val="5"/>
      <color rgb="FF000000"/>
      <name val="Arial"/>
      <family val="2"/>
    </font>
    <font>
      <sz val="5"/>
      <name val="Arial"/>
      <family val="2"/>
    </font>
    <font>
      <b/>
      <sz val="5"/>
      <color theme="1"/>
      <name val="Arial"/>
      <family val="2"/>
    </font>
    <font>
      <sz val="5"/>
      <color theme="1"/>
      <name val="Arial"/>
      <family val="2"/>
    </font>
    <font>
      <b/>
      <sz val="20"/>
      <color theme="1"/>
      <name val="Myriad Pro"/>
      <family val="2"/>
    </font>
    <font>
      <b/>
      <sz val="11"/>
      <color theme="0"/>
      <name val="Myriad Pro"/>
      <family val="2"/>
    </font>
    <font>
      <b/>
      <sz val="40"/>
      <color theme="1"/>
      <name val="Arial"/>
      <family val="2"/>
    </font>
    <font>
      <sz val="8"/>
      <color indexed="72"/>
      <name val="Myriad Pro"/>
      <family val="2"/>
    </font>
    <font>
      <sz val="8"/>
      <name val="Myriad Pro"/>
      <family val="2"/>
    </font>
    <font>
      <sz val="8"/>
      <color rgb="FF000000"/>
      <name val="Myriad Pro"/>
      <family val="2"/>
    </font>
    <font>
      <sz val="10"/>
      <name val="Calibri"/>
      <family val="2"/>
      <scheme val="minor"/>
    </font>
    <font>
      <b/>
      <sz val="11"/>
      <color theme="1"/>
      <name val="Arial"/>
      <family val="2"/>
    </font>
    <font>
      <b/>
      <sz val="11"/>
      <color theme="1"/>
      <name val="Myriad Pro"/>
      <family val="2"/>
    </font>
    <font>
      <sz val="11"/>
      <color rgb="FF000000"/>
      <name val="Calibri Light"/>
      <family val="2"/>
      <scheme val="major"/>
    </font>
    <font>
      <sz val="11"/>
      <color rgb="FF000000"/>
      <name val="Myriad Pro"/>
      <family val="2"/>
    </font>
    <font>
      <b/>
      <sz val="18"/>
      <color theme="1"/>
      <name val="Myriad Pro"/>
      <family val="2"/>
    </font>
    <font>
      <sz val="14"/>
      <color rgb="FF000000"/>
      <name val="Times New Roman"/>
      <family val="1"/>
    </font>
    <font>
      <sz val="14"/>
      <name val="Times New Roman"/>
      <family val="1"/>
    </font>
    <font>
      <b/>
      <sz val="14"/>
      <name val="Arial"/>
      <family val="2"/>
    </font>
    <font>
      <sz val="10"/>
      <color rgb="FF000000"/>
      <name val="Calibri"/>
      <family val="2"/>
      <scheme val="minor"/>
    </font>
    <font>
      <sz val="10.8"/>
      <color theme="1"/>
      <name val="Calibri"/>
      <family val="2"/>
      <scheme val="minor"/>
    </font>
    <font>
      <sz val="10.8"/>
      <color indexed="72"/>
      <name val="Calibri"/>
      <family val="2"/>
      <scheme val="minor"/>
    </font>
    <font>
      <i/>
      <sz val="10.8"/>
      <name val="Calibri"/>
      <family val="2"/>
      <scheme val="minor"/>
    </font>
    <font>
      <sz val="10.8"/>
      <name val="Calibri"/>
      <family val="2"/>
      <scheme val="minor"/>
    </font>
    <font>
      <b/>
      <sz val="12"/>
      <color rgb="FF1E417D"/>
      <name val="Myriad Pro"/>
      <family val="2"/>
    </font>
    <font>
      <b/>
      <sz val="14"/>
      <color rgb="FF002060"/>
      <name val="Myriad Pro"/>
      <family val="2"/>
    </font>
    <font>
      <b/>
      <sz val="16"/>
      <color rgb="FF002060"/>
      <name val="Myriad Pro"/>
      <family val="2"/>
    </font>
    <font>
      <b/>
      <sz val="14"/>
      <color rgb="FF1E417D"/>
      <name val="Myriad Pro"/>
      <family val="2"/>
    </font>
    <font>
      <b/>
      <sz val="14"/>
      <color theme="1" tint="4.9989318521683403E-2"/>
      <name val="Myriad Pro"/>
      <family val="2"/>
    </font>
    <font>
      <b/>
      <sz val="11"/>
      <color theme="1" tint="4.9989318521683403E-2"/>
      <name val="Myriad Pro"/>
      <family val="2"/>
    </font>
    <font>
      <sz val="12"/>
      <color theme="1" tint="4.9989318521683403E-2"/>
      <name val="Myriad Pro"/>
      <family val="2"/>
    </font>
    <font>
      <sz val="11"/>
      <name val="Myriad Pro"/>
      <family val="2"/>
    </font>
    <font>
      <sz val="10"/>
      <name val="Arial"/>
      <family val="2"/>
    </font>
    <font>
      <sz val="11"/>
      <color theme="1"/>
      <name val="Myriad Pro"/>
      <family val="2"/>
    </font>
    <font>
      <sz val="11"/>
      <color theme="1"/>
      <name val="Myriad Pro"/>
    </font>
    <font>
      <sz val="11"/>
      <name val="Calibri"/>
      <family val="2"/>
    </font>
    <font>
      <sz val="11"/>
      <color theme="1"/>
      <name val="MyriadPro-Regular"/>
    </font>
    <font>
      <sz val="11"/>
      <name val="MyriadPro-Regular"/>
    </font>
    <font>
      <sz val="11"/>
      <color indexed="8"/>
      <name val="Calibri"/>
      <family val="2"/>
      <scheme val="minor"/>
    </font>
    <font>
      <b/>
      <sz val="20"/>
      <color theme="1"/>
      <name val="Calibri"/>
      <family val="2"/>
      <scheme val="minor"/>
    </font>
    <font>
      <sz val="8"/>
      <name val="Calibri"/>
      <family val="2"/>
      <scheme val="minor"/>
    </font>
  </fonts>
  <fills count="12">
    <fill>
      <patternFill patternType="none"/>
    </fill>
    <fill>
      <patternFill patternType="gray125"/>
    </fill>
    <fill>
      <patternFill patternType="solid">
        <fgColor rgb="FF00B0F0"/>
        <bgColor indexed="64"/>
      </patternFill>
    </fill>
    <fill>
      <patternFill patternType="solid">
        <fgColor rgb="FF00447C"/>
        <bgColor indexed="64"/>
      </patternFill>
    </fill>
    <fill>
      <patternFill patternType="solid">
        <fgColor theme="0"/>
        <bgColor indexed="64"/>
      </patternFill>
    </fill>
    <fill>
      <patternFill patternType="solid">
        <fgColor theme="7" tint="0.79998168889431442"/>
        <bgColor indexed="64"/>
      </patternFill>
    </fill>
    <fill>
      <patternFill patternType="solid">
        <fgColor rgb="FF0070C0"/>
        <bgColor indexed="64"/>
      </patternFill>
    </fill>
    <fill>
      <patternFill patternType="solid">
        <fgColor indexed="9"/>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theme="0"/>
      </right>
      <top/>
      <bottom style="thin">
        <color indexed="64"/>
      </bottom>
      <diagonal/>
    </border>
    <border>
      <left style="thin">
        <color theme="0"/>
      </left>
      <right style="thin">
        <color theme="0"/>
      </right>
      <top/>
      <bottom/>
      <diagonal/>
    </border>
    <border>
      <left style="thin">
        <color theme="0"/>
      </left>
      <right style="medium">
        <color indexed="64"/>
      </right>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0" fontId="37" fillId="0" borderId="0"/>
    <xf numFmtId="43" fontId="37" fillId="0" borderId="0" applyFont="0" applyFill="0" applyBorder="0" applyAlignment="0" applyProtection="0"/>
    <xf numFmtId="0" fontId="40" fillId="0" borderId="0"/>
    <xf numFmtId="0" fontId="78" fillId="0" borderId="0"/>
  </cellStyleXfs>
  <cellXfs count="541">
    <xf numFmtId="0" fontId="0" fillId="0" borderId="0" xfId="0"/>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1" fillId="3" borderId="9" xfId="0" applyFont="1" applyFill="1" applyBorder="1" applyAlignment="1">
      <alignment horizontal="center" vertical="center" wrapText="1"/>
    </xf>
    <xf numFmtId="14" fontId="1" fillId="3"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6" fillId="0" borderId="9" xfId="0" applyFont="1" applyBorder="1" applyAlignment="1">
      <alignment horizontal="center" vertical="center" wrapText="1"/>
    </xf>
    <xf numFmtId="14" fontId="0" fillId="0" borderId="9" xfId="0" applyNumberFormat="1" applyBorder="1" applyAlignment="1">
      <alignment horizontal="center" vertical="center" wrapText="1"/>
    </xf>
    <xf numFmtId="0" fontId="0" fillId="0" borderId="10" xfId="0" applyBorder="1" applyAlignment="1">
      <alignment vertical="center" wrapText="1"/>
    </xf>
    <xf numFmtId="0" fontId="7" fillId="0" borderId="9" xfId="0" applyFont="1" applyBorder="1" applyAlignment="1">
      <alignment horizontal="center" vertical="center" wrapText="1"/>
    </xf>
    <xf numFmtId="0" fontId="3" fillId="5" borderId="13" xfId="0" applyFont="1" applyFill="1" applyBorder="1" applyAlignment="1">
      <alignment horizontal="center" vertical="center" wrapText="1"/>
    </xf>
    <xf numFmtId="0" fontId="3" fillId="5" borderId="9" xfId="0" applyFont="1" applyFill="1" applyBorder="1" applyAlignment="1">
      <alignment horizontal="center" vertical="center" wrapText="1"/>
    </xf>
    <xf numFmtId="14" fontId="3" fillId="5" borderId="9"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0" fillId="0" borderId="13" xfId="0" applyBorder="1" applyAlignment="1">
      <alignment horizontal="center" vertical="center" wrapText="1"/>
    </xf>
    <xf numFmtId="0" fontId="0" fillId="4" borderId="9" xfId="0" applyFill="1" applyBorder="1" applyAlignment="1">
      <alignment horizontal="center" vertical="center" wrapText="1"/>
    </xf>
    <xf numFmtId="14" fontId="7" fillId="4" borderId="9" xfId="0" applyNumberFormat="1" applyFont="1" applyFill="1" applyBorder="1" applyAlignment="1">
      <alignment horizontal="center" vertical="center" wrapText="1"/>
    </xf>
    <xf numFmtId="9" fontId="7" fillId="4" borderId="9" xfId="0" applyNumberFormat="1" applyFont="1" applyFill="1" applyBorder="1" applyAlignment="1">
      <alignment horizontal="center" vertical="center" wrapText="1"/>
    </xf>
    <xf numFmtId="0" fontId="7" fillId="4" borderId="9" xfId="0" applyFont="1" applyFill="1" applyBorder="1" applyAlignment="1">
      <alignment horizontal="center" vertical="center" wrapText="1"/>
    </xf>
    <xf numFmtId="0" fontId="6" fillId="4" borderId="9" xfId="0" applyFont="1" applyFill="1" applyBorder="1" applyAlignment="1">
      <alignment horizontal="center" vertical="center" wrapText="1"/>
    </xf>
    <xf numFmtId="14" fontId="7" fillId="0" borderId="9" xfId="0" applyNumberFormat="1" applyFont="1" applyBorder="1" applyAlignment="1">
      <alignment horizontal="center" vertical="center" wrapText="1"/>
    </xf>
    <xf numFmtId="1" fontId="7" fillId="0" borderId="9" xfId="0" applyNumberFormat="1" applyFont="1" applyBorder="1" applyAlignment="1">
      <alignment horizontal="center" vertical="center" wrapText="1"/>
    </xf>
    <xf numFmtId="1" fontId="7" fillId="4" borderId="9" xfId="0" applyNumberFormat="1" applyFont="1" applyFill="1" applyBorder="1" applyAlignment="1">
      <alignment horizontal="center" vertical="center" wrapText="1"/>
    </xf>
    <xf numFmtId="9" fontId="0" fillId="0" borderId="9" xfId="0" applyNumberFormat="1" applyBorder="1" applyAlignment="1">
      <alignment horizontal="center" vertical="center" wrapText="1"/>
    </xf>
    <xf numFmtId="14" fontId="0" fillId="4" borderId="9" xfId="0" applyNumberFormat="1" applyFill="1" applyBorder="1" applyAlignment="1">
      <alignment horizontal="center" vertical="center" wrapText="1"/>
    </xf>
    <xf numFmtId="1" fontId="0" fillId="4" borderId="9" xfId="0" applyNumberFormat="1" applyFill="1" applyBorder="1" applyAlignment="1">
      <alignment horizontal="center" vertical="center" wrapText="1"/>
    </xf>
    <xf numFmtId="0" fontId="4" fillId="3" borderId="9" xfId="0" applyFont="1" applyFill="1" applyBorder="1" applyAlignment="1">
      <alignment horizontal="center" vertical="center" wrapText="1"/>
    </xf>
    <xf numFmtId="14" fontId="4" fillId="3" borderId="9" xfId="0" applyNumberFormat="1"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9" xfId="0" applyFont="1" applyBorder="1" applyAlignment="1">
      <alignment horizontal="center" vertical="center" wrapText="1"/>
    </xf>
    <xf numFmtId="14" fontId="8" fillId="0" borderId="9" xfId="0" applyNumberFormat="1" applyFont="1" applyBorder="1" applyAlignment="1">
      <alignment horizontal="center" vertical="center" wrapText="1"/>
    </xf>
    <xf numFmtId="0" fontId="8" fillId="4" borderId="9" xfId="0" applyFont="1" applyFill="1" applyBorder="1" applyAlignment="1">
      <alignment horizontal="left" vertical="center" wrapText="1"/>
    </xf>
    <xf numFmtId="0" fontId="8" fillId="4" borderId="9" xfId="0" applyFont="1" applyFill="1" applyBorder="1" applyAlignment="1">
      <alignment horizontal="center" vertical="center" wrapText="1"/>
    </xf>
    <xf numFmtId="14" fontId="8" fillId="4" borderId="9" xfId="0" applyNumberFormat="1" applyFont="1" applyFill="1" applyBorder="1" applyAlignment="1">
      <alignment horizontal="center"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9" xfId="0" applyBorder="1" applyAlignment="1">
      <alignment horizontal="center" vertical="center"/>
    </xf>
    <xf numFmtId="0" fontId="3" fillId="0" borderId="0" xfId="0" applyFont="1" applyAlignment="1">
      <alignment vertical="center"/>
    </xf>
    <xf numFmtId="0" fontId="9" fillId="0" borderId="9" xfId="0" applyFont="1" applyBorder="1" applyAlignment="1">
      <alignment horizontal="center" vertical="center" wrapText="1"/>
    </xf>
    <xf numFmtId="0" fontId="0" fillId="0" borderId="0" xfId="0" applyAlignment="1">
      <alignment horizontal="center" vertical="center"/>
    </xf>
    <xf numFmtId="9" fontId="10"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9" fontId="8" fillId="0" borderId="9"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7" fillId="0" borderId="0" xfId="0" applyFont="1" applyAlignment="1">
      <alignment vertical="center"/>
    </xf>
    <xf numFmtId="0" fontId="11" fillId="0" borderId="10" xfId="0" applyFont="1" applyBorder="1" applyAlignment="1">
      <alignment horizontal="center" vertical="center" wrapText="1"/>
    </xf>
    <xf numFmtId="14" fontId="6" fillId="0" borderId="9" xfId="0" applyNumberFormat="1" applyFont="1" applyBorder="1" applyAlignment="1">
      <alignment horizontal="center" vertical="center" wrapText="1"/>
    </xf>
    <xf numFmtId="0" fontId="0" fillId="0" borderId="1" xfId="0" applyBorder="1" applyAlignment="1">
      <alignment vertical="center"/>
    </xf>
    <xf numFmtId="0" fontId="0" fillId="0" borderId="4" xfId="0" applyBorder="1" applyAlignment="1">
      <alignment vertical="center" wrapText="1"/>
    </xf>
    <xf numFmtId="0" fontId="12" fillId="0" borderId="0" xfId="0" applyFont="1"/>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2" fillId="0" borderId="18" xfId="0" applyFont="1" applyBorder="1"/>
    <xf numFmtId="0" fontId="12" fillId="0" borderId="19" xfId="0" applyFont="1" applyBorder="1"/>
    <xf numFmtId="0" fontId="12" fillId="0" borderId="20" xfId="0" applyFont="1" applyBorder="1"/>
    <xf numFmtId="0" fontId="13" fillId="0" borderId="0" xfId="0" applyFont="1" applyAlignment="1">
      <alignment horizontal="left" vertical="center" wrapText="1"/>
    </xf>
    <xf numFmtId="14" fontId="13" fillId="0" borderId="0" xfId="0" applyNumberFormat="1" applyFont="1" applyAlignment="1">
      <alignment horizontal="center" vertical="center" wrapText="1"/>
    </xf>
    <xf numFmtId="0" fontId="14" fillId="0" borderId="1" xfId="0" applyFont="1" applyBorder="1" applyAlignment="1">
      <alignment vertical="center" wrapText="1"/>
    </xf>
    <xf numFmtId="0" fontId="13" fillId="0" borderId="2" xfId="0" applyFont="1" applyBorder="1" applyAlignment="1">
      <alignment horizontal="left" vertical="center" wrapText="1"/>
    </xf>
    <xf numFmtId="0" fontId="15" fillId="0" borderId="2" xfId="0" applyFont="1" applyBorder="1" applyAlignment="1">
      <alignment vertical="center"/>
    </xf>
    <xf numFmtId="0" fontId="15" fillId="0" borderId="3" xfId="0" applyFont="1" applyBorder="1" applyAlignment="1">
      <alignment vertical="center"/>
    </xf>
    <xf numFmtId="0" fontId="14" fillId="0" borderId="4" xfId="0" applyFont="1" applyBorder="1" applyAlignment="1">
      <alignment vertical="center" wrapText="1"/>
    </xf>
    <xf numFmtId="0" fontId="15" fillId="0" borderId="0" xfId="0" applyFont="1" applyAlignment="1">
      <alignment vertical="center"/>
    </xf>
    <xf numFmtId="0" fontId="15" fillId="0" borderId="5" xfId="0" applyFont="1" applyBorder="1" applyAlignment="1">
      <alignment vertical="center"/>
    </xf>
    <xf numFmtId="0" fontId="17" fillId="3" borderId="21" xfId="0" applyFont="1" applyFill="1" applyBorder="1" applyAlignment="1">
      <alignment horizontal="center" vertical="center" wrapText="1"/>
    </xf>
    <xf numFmtId="0" fontId="17" fillId="3" borderId="9" xfId="0" applyFont="1" applyFill="1" applyBorder="1" applyAlignment="1">
      <alignment horizontal="center" vertical="center" wrapText="1"/>
    </xf>
    <xf numFmtId="14" fontId="17" fillId="3" borderId="9" xfId="0" applyNumberFormat="1"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9" fillId="0" borderId="0" xfId="0" applyFont="1" applyAlignment="1">
      <alignment horizontal="left" vertical="center" wrapText="1"/>
    </xf>
    <xf numFmtId="0" fontId="13" fillId="0" borderId="1" xfId="0" applyFont="1" applyBorder="1" applyAlignment="1">
      <alignment horizontal="left" vertical="center" wrapText="1"/>
    </xf>
    <xf numFmtId="0" fontId="16" fillId="0" borderId="2" xfId="0" applyFont="1" applyBorder="1" applyAlignment="1">
      <alignment vertical="center" wrapText="1"/>
    </xf>
    <xf numFmtId="0" fontId="13" fillId="0" borderId="3" xfId="0" applyFont="1" applyBorder="1" applyAlignment="1">
      <alignment horizontal="lef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3" fillId="0" borderId="5" xfId="0" applyFont="1" applyBorder="1" applyAlignment="1">
      <alignment horizontal="left" vertical="center" wrapText="1"/>
    </xf>
    <xf numFmtId="0" fontId="16" fillId="0" borderId="0" xfId="0" applyFont="1" applyAlignment="1">
      <alignment horizontal="center" vertical="center" wrapText="1"/>
    </xf>
    <xf numFmtId="0" fontId="20" fillId="0" borderId="0" xfId="0" applyFont="1" applyAlignment="1">
      <alignment horizontal="left" vertical="center" wrapText="1"/>
    </xf>
    <xf numFmtId="14" fontId="22" fillId="0" borderId="9" xfId="0" applyNumberFormat="1" applyFont="1" applyBorder="1" applyAlignment="1">
      <alignment horizontal="center" vertical="center" wrapText="1"/>
    </xf>
    <xf numFmtId="0" fontId="24" fillId="0" borderId="9" xfId="0" applyFont="1" applyBorder="1" applyAlignment="1">
      <alignment horizontal="left" vertical="center" wrapText="1"/>
    </xf>
    <xf numFmtId="0" fontId="24" fillId="4" borderId="9" xfId="0" applyFont="1" applyFill="1" applyBorder="1" applyAlignment="1">
      <alignment horizontal="center" vertical="center" wrapText="1"/>
    </xf>
    <xf numFmtId="14" fontId="24" fillId="0" borderId="9" xfId="0" applyNumberFormat="1" applyFont="1" applyBorder="1" applyAlignment="1">
      <alignment horizontal="center" vertical="center" wrapText="1"/>
    </xf>
    <xf numFmtId="0" fontId="25" fillId="0" borderId="9" xfId="0" applyFont="1" applyBorder="1" applyAlignment="1">
      <alignment horizontal="left" vertical="center" wrapText="1"/>
    </xf>
    <xf numFmtId="0" fontId="23" fillId="0" borderId="0" xfId="0" applyFont="1" applyAlignment="1">
      <alignment vertical="center"/>
    </xf>
    <xf numFmtId="0" fontId="16" fillId="0" borderId="0" xfId="0" applyFont="1" applyAlignment="1">
      <alignment vertical="center"/>
    </xf>
    <xf numFmtId="14" fontId="13" fillId="0" borderId="2" xfId="0" applyNumberFormat="1" applyFont="1" applyBorder="1" applyAlignment="1">
      <alignment horizontal="center"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31" fillId="3" borderId="28" xfId="0" applyFont="1" applyFill="1" applyBorder="1" applyAlignment="1">
      <alignment horizontal="center" vertical="center" wrapText="1"/>
    </xf>
    <xf numFmtId="0" fontId="31" fillId="3" borderId="29" xfId="0" applyFont="1" applyFill="1" applyBorder="1" applyAlignment="1">
      <alignment horizontal="center" vertical="center" wrapText="1"/>
    </xf>
    <xf numFmtId="14" fontId="31" fillId="3" borderId="29" xfId="0" applyNumberFormat="1" applyFont="1" applyFill="1" applyBorder="1" applyAlignment="1">
      <alignment horizontal="center" vertical="center" wrapText="1"/>
    </xf>
    <xf numFmtId="0" fontId="31" fillId="3" borderId="30" xfId="0" applyFont="1" applyFill="1" applyBorder="1" applyAlignment="1">
      <alignment horizontal="center" vertical="center" wrapText="1"/>
    </xf>
    <xf numFmtId="0" fontId="35" fillId="4" borderId="21" xfId="0" applyFont="1" applyFill="1" applyBorder="1" applyAlignment="1">
      <alignment horizontal="center" vertical="center"/>
    </xf>
    <xf numFmtId="0" fontId="35" fillId="4" borderId="9" xfId="0" applyFont="1" applyFill="1" applyBorder="1" applyAlignment="1">
      <alignment horizontal="center" vertical="center"/>
    </xf>
    <xf numFmtId="0" fontId="35" fillId="4" borderId="22" xfId="0" applyFont="1" applyFill="1" applyBorder="1" applyAlignment="1">
      <alignment horizontal="center" vertical="center"/>
    </xf>
    <xf numFmtId="0" fontId="31" fillId="3" borderId="21" xfId="0" applyFont="1" applyFill="1" applyBorder="1" applyAlignment="1">
      <alignment horizontal="center" vertical="center" wrapText="1"/>
    </xf>
    <xf numFmtId="0" fontId="31" fillId="3" borderId="9" xfId="0" applyFont="1" applyFill="1" applyBorder="1" applyAlignment="1">
      <alignment horizontal="center" vertical="center" wrapText="1"/>
    </xf>
    <xf numFmtId="14" fontId="31" fillId="3" borderId="9" xfId="0" applyNumberFormat="1" applyFont="1" applyFill="1" applyBorder="1" applyAlignment="1">
      <alignment horizontal="center" vertical="center" wrapText="1"/>
    </xf>
    <xf numFmtId="0" fontId="31"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9" fillId="0" borderId="0" xfId="0" applyFont="1" applyAlignment="1">
      <alignment horizontal="center" vertical="center" wrapText="1"/>
    </xf>
    <xf numFmtId="0" fontId="14" fillId="0" borderId="0" xfId="0" applyFont="1" applyAlignment="1">
      <alignment horizontal="center" vertical="center" wrapText="1"/>
    </xf>
    <xf numFmtId="14" fontId="14" fillId="0" borderId="0" xfId="0" applyNumberFormat="1" applyFont="1" applyAlignment="1">
      <alignment horizontal="center" vertical="center" wrapText="1"/>
    </xf>
    <xf numFmtId="0" fontId="19" fillId="0" borderId="5" xfId="0" applyFont="1" applyBorder="1" applyAlignment="1">
      <alignment horizontal="center" vertical="center" wrapText="1"/>
    </xf>
    <xf numFmtId="0" fontId="32" fillId="0" borderId="9" xfId="0" applyFont="1" applyBorder="1" applyAlignment="1">
      <alignment horizontal="left" vertical="center" wrapText="1"/>
    </xf>
    <xf numFmtId="0" fontId="13" fillId="0" borderId="9" xfId="0" applyFont="1" applyBorder="1" applyAlignment="1">
      <alignment horizontal="left" vertical="center" wrapText="1"/>
    </xf>
    <xf numFmtId="164" fontId="32" fillId="0" borderId="9"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4" fillId="0" borderId="10" xfId="0" quotePrefix="1" applyFont="1" applyBorder="1" applyAlignment="1">
      <alignment horizontal="center" vertical="center" wrapText="1"/>
    </xf>
    <xf numFmtId="0" fontId="18" fillId="4" borderId="9" xfId="0" applyFont="1" applyFill="1" applyBorder="1" applyAlignment="1">
      <alignment horizontal="center" vertical="center" wrapText="1"/>
    </xf>
    <xf numFmtId="0" fontId="37" fillId="0" borderId="0" xfId="1"/>
    <xf numFmtId="0" fontId="31" fillId="3" borderId="21" xfId="1" applyFont="1" applyFill="1" applyBorder="1" applyAlignment="1">
      <alignment horizontal="center" vertical="center" wrapText="1"/>
    </xf>
    <xf numFmtId="0" fontId="31" fillId="3" borderId="9" xfId="1" applyFont="1" applyFill="1" applyBorder="1" applyAlignment="1">
      <alignment horizontal="center" vertical="center" wrapText="1"/>
    </xf>
    <xf numFmtId="0" fontId="31" fillId="3" borderId="22" xfId="1" applyFont="1" applyFill="1" applyBorder="1" applyAlignment="1">
      <alignment horizontal="center" vertical="center" wrapText="1"/>
    </xf>
    <xf numFmtId="165" fontId="38" fillId="0" borderId="22" xfId="2" applyNumberFormat="1" applyFont="1" applyBorder="1" applyAlignment="1">
      <alignment horizontal="center" vertical="center" wrapText="1"/>
    </xf>
    <xf numFmtId="0" fontId="39" fillId="0" borderId="21" xfId="1" applyFont="1" applyBorder="1" applyAlignment="1">
      <alignment vertical="center" wrapText="1"/>
    </xf>
    <xf numFmtId="0" fontId="39" fillId="0" borderId="9" xfId="1" applyFont="1" applyBorder="1" applyAlignment="1">
      <alignment horizontal="center" vertical="center" wrapText="1"/>
    </xf>
    <xf numFmtId="165" fontId="39" fillId="0" borderId="22" xfId="2" applyNumberFormat="1" applyFont="1" applyBorder="1" applyAlignment="1">
      <alignment horizontal="center" vertical="center" wrapText="1"/>
    </xf>
    <xf numFmtId="165" fontId="38" fillId="0" borderId="25" xfId="2" applyNumberFormat="1" applyFont="1" applyBorder="1" applyAlignment="1">
      <alignment horizontal="center" vertical="center" wrapText="1"/>
    </xf>
    <xf numFmtId="0" fontId="40" fillId="0" borderId="0" xfId="3" applyAlignment="1">
      <alignment horizontal="left" vertical="top"/>
    </xf>
    <xf numFmtId="0" fontId="0" fillId="0" borderId="0" xfId="0" applyAlignment="1">
      <alignment horizontal="left"/>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5" fillId="0" borderId="9" xfId="0" applyFont="1" applyBorder="1" applyAlignment="1">
      <alignment horizontal="justify" vertical="center" wrapText="1"/>
    </xf>
    <xf numFmtId="0" fontId="25" fillId="0" borderId="9" xfId="0" applyFont="1" applyBorder="1" applyAlignment="1">
      <alignment horizontal="center" vertical="center" wrapText="1"/>
    </xf>
    <xf numFmtId="0" fontId="17" fillId="0" borderId="0" xfId="0" applyFont="1" applyAlignment="1">
      <alignment vertical="center" wrapText="1"/>
    </xf>
    <xf numFmtId="0" fontId="51" fillId="0" borderId="0" xfId="0" applyFont="1" applyAlignment="1">
      <alignment vertical="center" wrapText="1"/>
    </xf>
    <xf numFmtId="14" fontId="25" fillId="0" borderId="9" xfId="0" applyNumberFormat="1" applyFont="1" applyBorder="1" applyAlignment="1">
      <alignment horizontal="center" vertical="center" wrapText="1"/>
    </xf>
    <xf numFmtId="0" fontId="13" fillId="0" borderId="15" xfId="0" applyFont="1" applyBorder="1" applyAlignment="1">
      <alignment horizontal="left" vertical="center" wrapText="1"/>
    </xf>
    <xf numFmtId="0" fontId="14" fillId="0" borderId="49" xfId="0" applyFont="1" applyBorder="1" applyAlignment="1">
      <alignment vertical="center" wrapText="1"/>
    </xf>
    <xf numFmtId="0" fontId="52" fillId="0" borderId="49" xfId="0" applyFont="1" applyBorder="1" applyAlignment="1">
      <alignment vertical="center" wrapText="1"/>
    </xf>
    <xf numFmtId="0" fontId="15" fillId="0" borderId="49" xfId="0" applyFont="1" applyBorder="1" applyAlignment="1">
      <alignment vertical="center" wrapText="1"/>
    </xf>
    <xf numFmtId="0" fontId="15" fillId="0" borderId="17" xfId="0" applyFont="1" applyBorder="1" applyAlignment="1">
      <alignment vertical="center" wrapText="1"/>
    </xf>
    <xf numFmtId="0" fontId="13" fillId="0" borderId="16" xfId="0" applyFont="1" applyBorder="1" applyAlignment="1">
      <alignment horizontal="left" vertical="center" wrapText="1"/>
    </xf>
    <xf numFmtId="0" fontId="14" fillId="0" borderId="0" xfId="0" applyFont="1" applyAlignment="1">
      <alignment vertical="center" wrapText="1"/>
    </xf>
    <xf numFmtId="0" fontId="15" fillId="0" borderId="50" xfId="0" applyFont="1" applyBorder="1" applyAlignment="1">
      <alignment vertical="center" wrapText="1"/>
    </xf>
    <xf numFmtId="0" fontId="52" fillId="0" borderId="0" xfId="0" applyFont="1" applyAlignment="1">
      <alignment vertical="center" wrapText="1"/>
    </xf>
    <xf numFmtId="0" fontId="0" fillId="0" borderId="51" xfId="0" applyBorder="1"/>
    <xf numFmtId="0" fontId="0" fillId="0" borderId="32" xfId="0" applyBorder="1"/>
    <xf numFmtId="0" fontId="0" fillId="0" borderId="52" xfId="0" applyBorder="1"/>
    <xf numFmtId="0" fontId="18" fillId="0" borderId="9" xfId="0" applyFont="1" applyBorder="1" applyAlignment="1">
      <alignment horizontal="center" vertical="center" wrapText="1"/>
    </xf>
    <xf numFmtId="0" fontId="21" fillId="4" borderId="9" xfId="0" quotePrefix="1" applyFont="1" applyFill="1" applyBorder="1" applyAlignment="1">
      <alignment horizontal="center" vertical="center" wrapText="1"/>
    </xf>
    <xf numFmtId="0" fontId="25" fillId="0" borderId="0" xfId="0" applyFont="1"/>
    <xf numFmtId="0" fontId="14" fillId="0" borderId="2" xfId="0" applyFont="1" applyBorder="1" applyAlignment="1">
      <alignment vertical="center" wrapText="1"/>
    </xf>
    <xf numFmtId="0" fontId="52" fillId="0" borderId="2" xfId="0" applyFont="1" applyBorder="1" applyAlignment="1">
      <alignment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5" fillId="0" borderId="3" xfId="0" applyFont="1" applyBorder="1" applyAlignment="1">
      <alignment vertical="center" wrapText="1"/>
    </xf>
    <xf numFmtId="0" fontId="13" fillId="0" borderId="4" xfId="0" applyFont="1" applyBorder="1" applyAlignment="1">
      <alignment horizontal="left" vertical="center" wrapText="1"/>
    </xf>
    <xf numFmtId="0" fontId="15" fillId="0" borderId="0" xfId="0" applyFont="1" applyAlignment="1">
      <alignment horizontal="center"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4" fillId="0" borderId="32" xfId="0" applyFont="1" applyBorder="1" applyAlignment="1">
      <alignment vertical="center" wrapText="1"/>
    </xf>
    <xf numFmtId="0" fontId="52" fillId="0" borderId="32" xfId="0" applyFont="1" applyBorder="1" applyAlignment="1">
      <alignment vertical="center" wrapText="1"/>
    </xf>
    <xf numFmtId="0" fontId="15" fillId="0" borderId="32" xfId="0" applyFont="1" applyBorder="1" applyAlignment="1">
      <alignment vertical="center" wrapText="1"/>
    </xf>
    <xf numFmtId="0" fontId="15" fillId="0" borderId="32" xfId="0" applyFont="1" applyBorder="1" applyAlignment="1">
      <alignment horizontal="center" vertical="center" wrapText="1"/>
    </xf>
    <xf numFmtId="0" fontId="15" fillId="0" borderId="33" xfId="0" applyFont="1" applyBorder="1" applyAlignment="1">
      <alignment vertical="center" wrapText="1"/>
    </xf>
    <xf numFmtId="0" fontId="25" fillId="0" borderId="24" xfId="0" applyFont="1" applyBorder="1" applyAlignment="1">
      <alignment horizontal="justify" vertical="center" wrapText="1"/>
    </xf>
    <xf numFmtId="0" fontId="25" fillId="0" borderId="24" xfId="0" applyFont="1" applyBorder="1" applyAlignment="1">
      <alignment horizontal="center" vertical="center" wrapText="1"/>
    </xf>
    <xf numFmtId="0" fontId="0" fillId="0" borderId="0" xfId="0" applyAlignment="1">
      <alignment horizontal="center"/>
    </xf>
    <xf numFmtId="0" fontId="13" fillId="0" borderId="49" xfId="0" applyFont="1" applyBorder="1" applyAlignment="1">
      <alignment horizontal="left" vertical="center" wrapText="1"/>
    </xf>
    <xf numFmtId="0" fontId="53" fillId="4" borderId="9" xfId="0" applyFont="1" applyFill="1" applyBorder="1" applyAlignment="1">
      <alignment horizontal="center" vertical="center" wrapText="1"/>
    </xf>
    <xf numFmtId="0" fontId="53" fillId="0" borderId="9" xfId="0" applyFont="1" applyBorder="1" applyAlignment="1">
      <alignment horizontal="center" vertical="center" wrapText="1"/>
    </xf>
    <xf numFmtId="0" fontId="54" fillId="4" borderId="9" xfId="0" applyFont="1" applyFill="1" applyBorder="1" applyAlignment="1">
      <alignment horizontal="center" vertical="center" wrapText="1"/>
    </xf>
    <xf numFmtId="14" fontId="55" fillId="0" borderId="9" xfId="0" applyNumberFormat="1" applyFont="1" applyBorder="1" applyAlignment="1">
      <alignment horizontal="center" vertical="center" wrapText="1"/>
    </xf>
    <xf numFmtId="0" fontId="54" fillId="4" borderId="9" xfId="0" quotePrefix="1" applyFont="1" applyFill="1" applyBorder="1" applyAlignment="1">
      <alignment horizontal="center" vertical="center" wrapText="1"/>
    </xf>
    <xf numFmtId="0" fontId="56" fillId="0" borderId="0" xfId="0" applyFont="1"/>
    <xf numFmtId="0" fontId="39" fillId="0" borderId="0" xfId="0" applyFont="1" applyAlignment="1">
      <alignment vertical="center" wrapText="1"/>
    </xf>
    <xf numFmtId="0" fontId="7" fillId="0" borderId="0" xfId="0" applyFont="1"/>
    <xf numFmtId="0" fontId="7" fillId="0" borderId="0" xfId="0" applyFont="1" applyAlignment="1">
      <alignment horizontal="center" vertical="center"/>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57" fillId="0" borderId="2" xfId="0" applyFont="1" applyBorder="1" applyAlignment="1">
      <alignment vertical="center" wrapText="1"/>
    </xf>
    <xf numFmtId="0" fontId="58" fillId="0" borderId="2" xfId="0" applyFont="1" applyBorder="1" applyAlignment="1">
      <alignment vertical="center" wrapText="1"/>
    </xf>
    <xf numFmtId="0" fontId="58" fillId="0" borderId="3" xfId="0" applyFont="1" applyBorder="1" applyAlignment="1">
      <alignment vertical="center" wrapText="1"/>
    </xf>
    <xf numFmtId="0" fontId="58" fillId="0" borderId="0" xfId="0" applyFont="1" applyAlignment="1">
      <alignment vertical="center" wrapText="1"/>
    </xf>
    <xf numFmtId="0" fontId="19" fillId="0" borderId="4" xfId="0" applyFont="1" applyBorder="1" applyAlignment="1">
      <alignment horizontal="left" vertical="center" wrapText="1"/>
    </xf>
    <xf numFmtId="0" fontId="58" fillId="0" borderId="5" xfId="0" applyFont="1" applyBorder="1" applyAlignment="1">
      <alignmen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58" fillId="0" borderId="19" xfId="0" applyFont="1" applyBorder="1" applyAlignment="1">
      <alignment vertical="center" wrapText="1"/>
    </xf>
    <xf numFmtId="0" fontId="58" fillId="0" borderId="20" xfId="0" applyFont="1" applyBorder="1" applyAlignment="1">
      <alignment vertical="center" wrapText="1"/>
    </xf>
    <xf numFmtId="0" fontId="51" fillId="3" borderId="53" xfId="0" applyFont="1" applyFill="1" applyBorder="1" applyAlignment="1">
      <alignment horizontal="center" vertical="center" wrapText="1"/>
    </xf>
    <xf numFmtId="0" fontId="51" fillId="3" borderId="11" xfId="0" applyFont="1" applyFill="1" applyBorder="1" applyAlignment="1">
      <alignment horizontal="center" vertical="center" wrapText="1"/>
    </xf>
    <xf numFmtId="14" fontId="51" fillId="3" borderId="11" xfId="0" applyNumberFormat="1" applyFont="1" applyFill="1" applyBorder="1" applyAlignment="1">
      <alignment horizontal="center" vertical="center" wrapText="1"/>
    </xf>
    <xf numFmtId="0" fontId="51" fillId="3" borderId="55" xfId="0" applyFont="1" applyFill="1" applyBorder="1" applyAlignment="1">
      <alignment horizontal="center" vertical="center" wrapText="1"/>
    </xf>
    <xf numFmtId="14" fontId="59" fillId="0" borderId="9" xfId="0" applyNumberFormat="1" applyFont="1" applyBorder="1" applyAlignment="1">
      <alignment horizontal="center" vertical="center" wrapText="1"/>
    </xf>
    <xf numFmtId="14" fontId="60" fillId="0" borderId="9" xfId="0" applyNumberFormat="1" applyFont="1" applyBorder="1" applyAlignment="1">
      <alignment horizontal="center" vertical="center" wrapText="1"/>
    </xf>
    <xf numFmtId="0" fontId="24" fillId="0" borderId="24" xfId="0" applyFont="1" applyBorder="1" applyAlignment="1">
      <alignment horizontal="left" vertical="center" wrapText="1"/>
    </xf>
    <xf numFmtId="0" fontId="24" fillId="4" borderId="24" xfId="0" applyFont="1" applyFill="1" applyBorder="1" applyAlignment="1">
      <alignment horizontal="center" vertical="center" wrapText="1"/>
    </xf>
    <xf numFmtId="14" fontId="24" fillId="0" borderId="24" xfId="0" applyNumberFormat="1" applyFont="1" applyBorder="1" applyAlignment="1">
      <alignment horizontal="center" vertical="center" wrapText="1"/>
    </xf>
    <xf numFmtId="0" fontId="65" fillId="0" borderId="9" xfId="0" applyFont="1" applyBorder="1" applyAlignment="1">
      <alignment horizontal="left" vertical="center" wrapText="1"/>
    </xf>
    <xf numFmtId="14" fontId="65" fillId="0" borderId="9" xfId="0" applyNumberFormat="1" applyFont="1" applyBorder="1" applyAlignment="1">
      <alignment horizontal="center" vertical="center" wrapText="1"/>
    </xf>
    <xf numFmtId="0" fontId="66" fillId="0" borderId="0" xfId="0" applyFont="1" applyAlignment="1">
      <alignment horizontal="left" vertical="center" wrapText="1"/>
    </xf>
    <xf numFmtId="0" fontId="65" fillId="0" borderId="10" xfId="0" applyFont="1" applyBorder="1" applyAlignment="1">
      <alignment horizontal="left" vertical="center" wrapText="1"/>
    </xf>
    <xf numFmtId="0" fontId="24" fillId="4" borderId="10" xfId="0" applyFont="1" applyFill="1" applyBorder="1" applyAlignment="1">
      <alignment horizontal="center" vertical="center" wrapText="1"/>
    </xf>
    <xf numFmtId="0" fontId="65" fillId="0" borderId="24" xfId="0" applyFont="1" applyBorder="1" applyAlignment="1">
      <alignment horizontal="left" vertical="center" wrapText="1"/>
    </xf>
    <xf numFmtId="14" fontId="65" fillId="0" borderId="24" xfId="0" applyNumberFormat="1" applyFont="1" applyBorder="1" applyAlignment="1">
      <alignment horizontal="center" vertical="center" wrapText="1"/>
    </xf>
    <xf numFmtId="0" fontId="67" fillId="0" borderId="9" xfId="0" applyFont="1" applyBorder="1" applyAlignment="1">
      <alignment horizontal="left" vertical="center" wrapText="1"/>
    </xf>
    <xf numFmtId="0" fontId="66" fillId="0" borderId="9" xfId="0" applyFont="1" applyBorder="1" applyAlignment="1">
      <alignment horizontal="left" vertical="center" wrapText="1"/>
    </xf>
    <xf numFmtId="164" fontId="67" fillId="0" borderId="9" xfId="0" applyNumberFormat="1" applyFont="1" applyBorder="1" applyAlignment="1">
      <alignment horizontal="center" vertical="center" wrapText="1"/>
    </xf>
    <xf numFmtId="0" fontId="67" fillId="4" borderId="9" xfId="0" applyFont="1" applyFill="1" applyBorder="1" applyAlignment="1">
      <alignment horizontal="left" vertical="center" wrapText="1"/>
    </xf>
    <xf numFmtId="164" fontId="67" fillId="4" borderId="9" xfId="0" applyNumberFormat="1" applyFont="1" applyFill="1" applyBorder="1" applyAlignment="1">
      <alignment horizontal="center" vertical="center" wrapText="1"/>
    </xf>
    <xf numFmtId="164" fontId="69" fillId="0" borderId="9" xfId="0" applyNumberFormat="1" applyFont="1" applyBorder="1" applyAlignment="1">
      <alignment horizontal="center" vertical="center" wrapText="1"/>
    </xf>
    <xf numFmtId="164" fontId="69" fillId="4" borderId="9" xfId="0" applyNumberFormat="1" applyFont="1" applyFill="1" applyBorder="1" applyAlignment="1">
      <alignment horizontal="center" vertical="center" wrapText="1"/>
    </xf>
    <xf numFmtId="0" fontId="0" fillId="0" borderId="0" xfId="0" applyAlignment="1">
      <alignment horizontal="left" vertical="top"/>
    </xf>
    <xf numFmtId="0" fontId="42" fillId="0" borderId="43" xfId="0" applyFont="1" applyBorder="1" applyAlignment="1">
      <alignment horizontal="left" vertical="top" wrapText="1"/>
    </xf>
    <xf numFmtId="166" fontId="0" fillId="0" borderId="0" xfId="0" applyNumberFormat="1" applyAlignment="1">
      <alignment horizontal="left" vertical="top"/>
    </xf>
    <xf numFmtId="3" fontId="0" fillId="0" borderId="0" xfId="0" applyNumberFormat="1" applyAlignment="1">
      <alignment horizontal="left" vertical="top"/>
    </xf>
    <xf numFmtId="0" fontId="0" fillId="0" borderId="43" xfId="0" applyBorder="1" applyAlignment="1">
      <alignment horizontal="left" vertical="top" wrapText="1"/>
    </xf>
    <xf numFmtId="0" fontId="45" fillId="0" borderId="43" xfId="0" applyFont="1" applyBorder="1" applyAlignment="1">
      <alignment horizontal="left" vertical="top" wrapText="1" indent="3"/>
    </xf>
    <xf numFmtId="1" fontId="46" fillId="0" borderId="43" xfId="0" applyNumberFormat="1" applyFont="1" applyBorder="1" applyAlignment="1">
      <alignment horizontal="left" vertical="top" shrinkToFit="1"/>
    </xf>
    <xf numFmtId="0" fontId="47" fillId="0" borderId="43" xfId="0" applyFont="1" applyBorder="1" applyAlignment="1">
      <alignment horizontal="left" vertical="top" wrapText="1"/>
    </xf>
    <xf numFmtId="1" fontId="46" fillId="0" borderId="43" xfId="0" applyNumberFormat="1" applyFont="1" applyBorder="1" applyAlignment="1">
      <alignment horizontal="center" vertical="center" shrinkToFit="1"/>
    </xf>
    <xf numFmtId="0" fontId="47" fillId="0" borderId="43" xfId="0" applyFont="1" applyBorder="1" applyAlignment="1">
      <alignment horizontal="center" vertical="center" wrapText="1"/>
    </xf>
    <xf numFmtId="166" fontId="46" fillId="0" borderId="43" xfId="0" applyNumberFormat="1" applyFont="1" applyBorder="1" applyAlignment="1">
      <alignment horizontal="center" vertical="center" shrinkToFit="1"/>
    </xf>
    <xf numFmtId="166" fontId="46" fillId="4" borderId="43" xfId="0" applyNumberFormat="1" applyFont="1" applyFill="1" applyBorder="1" applyAlignment="1">
      <alignment horizontal="center" vertical="center" shrinkToFit="1"/>
    </xf>
    <xf numFmtId="0" fontId="47" fillId="4" borderId="43" xfId="0" applyFont="1" applyFill="1" applyBorder="1" applyAlignment="1">
      <alignment horizontal="center" vertical="center" wrapText="1"/>
    </xf>
    <xf numFmtId="167" fontId="46" fillId="0" borderId="43" xfId="0" applyNumberFormat="1" applyFont="1" applyBorder="1" applyAlignment="1">
      <alignment horizontal="center" vertical="center" shrinkToFit="1"/>
    </xf>
    <xf numFmtId="0" fontId="47" fillId="4" borderId="43" xfId="0" applyFont="1" applyFill="1" applyBorder="1" applyAlignment="1">
      <alignment horizontal="left" vertical="top" wrapText="1"/>
    </xf>
    <xf numFmtId="1" fontId="46" fillId="4" borderId="43" xfId="0" applyNumberFormat="1" applyFont="1" applyFill="1" applyBorder="1" applyAlignment="1">
      <alignment horizontal="left" vertical="top" shrinkToFit="1"/>
    </xf>
    <xf numFmtId="1" fontId="46" fillId="4" borderId="43" xfId="0" applyNumberFormat="1" applyFont="1" applyFill="1" applyBorder="1" applyAlignment="1">
      <alignment horizontal="center" vertical="center" shrinkToFit="1"/>
    </xf>
    <xf numFmtId="167" fontId="46" fillId="4" borderId="43" xfId="0" applyNumberFormat="1" applyFont="1" applyFill="1" applyBorder="1" applyAlignment="1">
      <alignment horizontal="center" vertical="center" shrinkToFit="1"/>
    </xf>
    <xf numFmtId="166" fontId="40" fillId="0" borderId="0" xfId="0" applyNumberFormat="1" applyFont="1" applyAlignment="1">
      <alignment horizontal="left" vertical="top"/>
    </xf>
    <xf numFmtId="0" fontId="40" fillId="0" borderId="0" xfId="0" applyFont="1" applyAlignment="1">
      <alignment horizontal="left" vertical="top"/>
    </xf>
    <xf numFmtId="0" fontId="0" fillId="4" borderId="0" xfId="0" applyFill="1" applyAlignment="1">
      <alignment horizontal="left" vertical="top"/>
    </xf>
    <xf numFmtId="1" fontId="47" fillId="0" borderId="43" xfId="0" applyNumberFormat="1" applyFont="1" applyBorder="1" applyAlignment="1">
      <alignment horizontal="left" vertical="top" shrinkToFit="1"/>
    </xf>
    <xf numFmtId="1" fontId="47" fillId="0" borderId="43" xfId="0" applyNumberFormat="1" applyFont="1" applyBorder="1" applyAlignment="1">
      <alignment horizontal="center" vertical="center" shrinkToFit="1"/>
    </xf>
    <xf numFmtId="0" fontId="0" fillId="0" borderId="0" xfId="0" applyAlignment="1">
      <alignment horizontal="left" vertical="center"/>
    </xf>
    <xf numFmtId="0" fontId="70" fillId="4" borderId="28" xfId="0" applyFont="1" applyFill="1" applyBorder="1" applyAlignment="1">
      <alignment horizontal="center" vertical="center" wrapText="1"/>
    </xf>
    <xf numFmtId="0" fontId="21" fillId="7" borderId="0" xfId="0" applyFont="1" applyFill="1" applyAlignment="1">
      <alignment vertical="center" wrapText="1"/>
    </xf>
    <xf numFmtId="0" fontId="21" fillId="7" borderId="4" xfId="0" applyFont="1" applyFill="1" applyBorder="1" applyAlignment="1">
      <alignment vertical="center" wrapText="1"/>
    </xf>
    <xf numFmtId="0" fontId="21" fillId="0" borderId="0" xfId="0" applyFont="1" applyAlignment="1">
      <alignment horizontal="center" vertical="center" wrapText="1"/>
    </xf>
    <xf numFmtId="14" fontId="21" fillId="0" borderId="5" xfId="0" applyNumberFormat="1" applyFont="1" applyBorder="1" applyAlignment="1">
      <alignment horizontal="center" vertical="center" wrapText="1"/>
    </xf>
    <xf numFmtId="0" fontId="75" fillId="0" borderId="14" xfId="0" applyFont="1" applyBorder="1" applyAlignment="1">
      <alignment horizontal="center" vertical="center" wrapText="1"/>
    </xf>
    <xf numFmtId="0" fontId="31" fillId="8" borderId="9" xfId="0" applyFont="1" applyFill="1" applyBorder="1" applyAlignment="1">
      <alignment horizontal="center" vertical="center" wrapText="1"/>
    </xf>
    <xf numFmtId="14" fontId="31" fillId="8" borderId="9" xfId="0" applyNumberFormat="1" applyFont="1" applyFill="1" applyBorder="1" applyAlignment="1">
      <alignment horizontal="center" vertical="center" wrapText="1"/>
    </xf>
    <xf numFmtId="0" fontId="21" fillId="7" borderId="0" xfId="4" applyFont="1" applyFill="1" applyAlignment="1">
      <alignment vertical="center" wrapText="1"/>
    </xf>
    <xf numFmtId="0" fontId="21" fillId="7" borderId="0" xfId="4" applyFont="1" applyFill="1" applyAlignment="1">
      <alignment horizontal="center" vertical="center" wrapText="1"/>
    </xf>
    <xf numFmtId="0" fontId="21" fillId="0" borderId="0" xfId="4" applyFont="1" applyAlignment="1">
      <alignment vertical="center" wrapText="1"/>
    </xf>
    <xf numFmtId="0" fontId="21" fillId="0" borderId="0" xfId="4" applyFont="1" applyAlignment="1">
      <alignment horizontal="center" vertical="center" wrapText="1"/>
    </xf>
    <xf numFmtId="0" fontId="21" fillId="4" borderId="0" xfId="0" applyFont="1" applyFill="1" applyAlignment="1">
      <alignment vertical="center" wrapText="1"/>
    </xf>
    <xf numFmtId="0" fontId="77" fillId="0" borderId="0" xfId="0" applyFont="1" applyAlignment="1">
      <alignment horizontal="left" vertical="center" wrapText="1"/>
    </xf>
    <xf numFmtId="164" fontId="77" fillId="0" borderId="0" xfId="0" applyNumberFormat="1" applyFont="1" applyAlignment="1">
      <alignment horizontal="center" vertical="center" wrapText="1"/>
    </xf>
    <xf numFmtId="0" fontId="31" fillId="8" borderId="59" xfId="0" applyFont="1" applyFill="1" applyBorder="1" applyAlignment="1">
      <alignment horizontal="center" vertical="center" wrapText="1"/>
    </xf>
    <xf numFmtId="0" fontId="31" fillId="8" borderId="60" xfId="0" applyFont="1" applyFill="1" applyBorder="1" applyAlignment="1">
      <alignment horizontal="center" vertical="center" wrapText="1"/>
    </xf>
    <xf numFmtId="14" fontId="31" fillId="8" borderId="60" xfId="0" applyNumberFormat="1" applyFont="1" applyFill="1" applyBorder="1" applyAlignment="1">
      <alignment horizontal="center" vertical="center" wrapText="1"/>
    </xf>
    <xf numFmtId="0" fontId="31" fillId="8" borderId="61" xfId="0" applyFont="1" applyFill="1" applyBorder="1" applyAlignment="1">
      <alignment horizontal="center" vertical="center" wrapText="1"/>
    </xf>
    <xf numFmtId="0" fontId="77" fillId="4" borderId="9" xfId="0" applyFont="1" applyFill="1" applyBorder="1" applyAlignment="1">
      <alignment horizontal="center" vertical="center" wrapText="1"/>
    </xf>
    <xf numFmtId="164" fontId="77" fillId="4" borderId="9" xfId="0" applyNumberFormat="1" applyFont="1" applyFill="1" applyBorder="1" applyAlignment="1">
      <alignment horizontal="center" vertical="center" wrapText="1"/>
    </xf>
    <xf numFmtId="164" fontId="79" fillId="4" borderId="14" xfId="0" applyNumberFormat="1" applyFont="1" applyFill="1" applyBorder="1" applyAlignment="1">
      <alignment horizontal="center" vertical="center" wrapText="1"/>
    </xf>
    <xf numFmtId="0" fontId="79" fillId="4" borderId="22" xfId="0" applyFont="1" applyFill="1" applyBorder="1" applyAlignment="1">
      <alignment horizontal="center" vertical="center" wrapText="1"/>
    </xf>
    <xf numFmtId="0" fontId="80" fillId="0" borderId="9" xfId="0" applyFont="1" applyBorder="1" applyAlignment="1">
      <alignment horizontal="center" vertical="center" wrapText="1"/>
    </xf>
    <xf numFmtId="164" fontId="77" fillId="0" borderId="14" xfId="0" applyNumberFormat="1" applyFont="1" applyBorder="1" applyAlignment="1">
      <alignment horizontal="center" vertical="center" wrapText="1"/>
    </xf>
    <xf numFmtId="0" fontId="79" fillId="0" borderId="22" xfId="0" applyFont="1" applyBorder="1" applyAlignment="1">
      <alignment horizontal="center" vertical="center" wrapText="1"/>
    </xf>
    <xf numFmtId="0" fontId="77" fillId="0" borderId="22" xfId="0" applyFont="1" applyBorder="1" applyAlignment="1">
      <alignment horizontal="center" vertical="center" wrapText="1"/>
    </xf>
    <xf numFmtId="0" fontId="81" fillId="0" borderId="9" xfId="0" applyFont="1" applyBorder="1" applyAlignment="1">
      <alignment horizontal="center" vertical="center"/>
    </xf>
    <xf numFmtId="0" fontId="79" fillId="0" borderId="9" xfId="0" applyFont="1" applyBorder="1" applyAlignment="1">
      <alignment vertical="center" wrapText="1"/>
    </xf>
    <xf numFmtId="0" fontId="77" fillId="0" borderId="0" xfId="0" applyFont="1" applyAlignment="1">
      <alignment vertical="center" wrapText="1"/>
    </xf>
    <xf numFmtId="0" fontId="77" fillId="0" borderId="0" xfId="0" applyFont="1" applyAlignment="1">
      <alignment horizontal="justify" vertical="center" wrapText="1"/>
    </xf>
    <xf numFmtId="0" fontId="82" fillId="0" borderId="9" xfId="0" applyFont="1" applyBorder="1" applyAlignment="1">
      <alignment horizontal="center" vertical="center" wrapText="1"/>
    </xf>
    <xf numFmtId="164" fontId="83" fillId="0" borderId="9" xfId="0" applyNumberFormat="1" applyFont="1" applyBorder="1" applyAlignment="1">
      <alignment horizontal="center" vertical="center" wrapText="1"/>
    </xf>
    <xf numFmtId="14" fontId="82" fillId="0" borderId="9" xfId="0" applyNumberFormat="1" applyFont="1" applyBorder="1" applyAlignment="1">
      <alignment horizontal="center" vertical="center" wrapText="1"/>
    </xf>
    <xf numFmtId="0" fontId="75"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83" fillId="0" borderId="9" xfId="0" applyFont="1" applyBorder="1" applyAlignment="1" applyProtection="1">
      <alignment horizontal="center" vertical="center" wrapText="1"/>
      <protection hidden="1"/>
    </xf>
    <xf numFmtId="14" fontId="83" fillId="0" borderId="9" xfId="0" applyNumberFormat="1" applyFont="1" applyBorder="1" applyAlignment="1" applyProtection="1">
      <alignment horizontal="center" vertical="center" wrapText="1"/>
      <protection hidden="1"/>
    </xf>
    <xf numFmtId="0" fontId="77" fillId="9" borderId="64" xfId="0" applyFont="1" applyFill="1" applyBorder="1" applyAlignment="1">
      <alignment horizontal="center" vertical="center" wrapText="1"/>
    </xf>
    <xf numFmtId="0" fontId="77" fillId="0" borderId="24" xfId="0" applyFont="1" applyBorder="1" applyAlignment="1">
      <alignment horizontal="center" vertical="center" wrapText="1"/>
    </xf>
    <xf numFmtId="164" fontId="77" fillId="0" borderId="24" xfId="0" applyNumberFormat="1" applyFont="1" applyBorder="1" applyAlignment="1">
      <alignment horizontal="center" vertical="center" wrapText="1"/>
    </xf>
    <xf numFmtId="0" fontId="77" fillId="0" borderId="25" xfId="0" applyFont="1" applyBorder="1" applyAlignment="1">
      <alignment horizontal="center" vertical="center" wrapText="1"/>
    </xf>
    <xf numFmtId="0" fontId="39" fillId="10" borderId="21" xfId="0" applyFont="1" applyFill="1" applyBorder="1" applyAlignment="1">
      <alignment horizontal="center" vertical="center" wrapText="1"/>
    </xf>
    <xf numFmtId="0" fontId="39" fillId="0" borderId="21"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4" xfId="0" applyFont="1" applyBorder="1" applyAlignment="1">
      <alignment horizontal="center" vertical="center" wrapText="1"/>
    </xf>
    <xf numFmtId="14" fontId="39" fillId="0" borderId="22" xfId="0" applyNumberFormat="1" applyFont="1" applyBorder="1" applyAlignment="1">
      <alignment horizontal="center" vertical="center" wrapText="1"/>
    </xf>
    <xf numFmtId="0" fontId="21" fillId="4" borderId="0" xfId="0" applyFont="1" applyFill="1" applyAlignment="1">
      <alignment horizontal="center" vertical="center" wrapText="1"/>
    </xf>
    <xf numFmtId="0" fontId="21" fillId="7" borderId="0" xfId="0" applyFont="1" applyFill="1" applyAlignment="1">
      <alignment horizontal="center" vertical="center" wrapText="1"/>
    </xf>
    <xf numFmtId="0" fontId="25" fillId="0" borderId="9" xfId="0" applyFont="1" applyBorder="1" applyAlignment="1">
      <alignment horizontal="center" vertical="justify" wrapText="1"/>
    </xf>
    <xf numFmtId="0" fontId="1" fillId="3" borderId="12" xfId="0" applyFont="1" applyFill="1" applyBorder="1" applyAlignment="1">
      <alignment horizontal="center" vertical="center" wrapText="1"/>
    </xf>
    <xf numFmtId="14" fontId="1" fillId="3" borderId="12" xfId="0" applyNumberFormat="1" applyFont="1" applyFill="1" applyBorder="1" applyAlignment="1">
      <alignment horizontal="center" vertical="center" wrapText="1"/>
    </xf>
    <xf numFmtId="164" fontId="7" fillId="0" borderId="9"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0" xfId="0" applyBorder="1" applyAlignment="1">
      <alignment horizontal="center" vertical="center" wrapText="1"/>
    </xf>
    <xf numFmtId="9" fontId="0" fillId="0" borderId="10" xfId="0" applyNumberFormat="1" applyBorder="1" applyAlignment="1">
      <alignment horizontal="center" vertical="center" wrapText="1"/>
    </xf>
    <xf numFmtId="0" fontId="6" fillId="0" borderId="16" xfId="0" applyFont="1" applyBorder="1" applyAlignment="1">
      <alignment horizontal="center" vertical="center" wrapText="1"/>
    </xf>
    <xf numFmtId="0" fontId="0" fillId="11" borderId="0" xfId="0" applyFill="1" applyAlignment="1">
      <alignment vertical="center"/>
    </xf>
    <xf numFmtId="0" fontId="7" fillId="0" borderId="10" xfId="0" applyFont="1" applyBorder="1" applyAlignment="1">
      <alignment horizontal="center" vertical="center" wrapText="1"/>
    </xf>
    <xf numFmtId="0" fontId="77" fillId="9" borderId="9" xfId="0" applyFont="1" applyFill="1" applyBorder="1" applyAlignment="1">
      <alignment horizontal="center" vertical="center" wrapText="1"/>
    </xf>
    <xf numFmtId="0" fontId="77" fillId="0" borderId="9" xfId="0" applyFont="1" applyBorder="1" applyAlignment="1">
      <alignment horizontal="center" vertical="center" wrapText="1"/>
    </xf>
    <xf numFmtId="0" fontId="77" fillId="9" borderId="10" xfId="0" applyFont="1" applyFill="1" applyBorder="1" applyAlignment="1">
      <alignment horizontal="center" vertical="center" wrapText="1"/>
    </xf>
    <xf numFmtId="0" fontId="77" fillId="0" borderId="0" xfId="0" applyFont="1" applyAlignment="1">
      <alignment horizontal="center" vertical="center" wrapText="1"/>
    </xf>
    <xf numFmtId="0" fontId="77" fillId="9" borderId="50" xfId="0" applyFont="1" applyFill="1" applyBorder="1" applyAlignment="1">
      <alignment horizontal="center" vertical="center" wrapText="1"/>
    </xf>
    <xf numFmtId="164" fontId="77" fillId="0" borderId="10" xfId="0" applyNumberFormat="1" applyFont="1" applyBorder="1" applyAlignment="1">
      <alignment horizontal="center" vertical="center" wrapText="1"/>
    </xf>
    <xf numFmtId="164" fontId="77" fillId="0" borderId="12" xfId="0" applyNumberFormat="1" applyFont="1" applyBorder="1" applyAlignment="1">
      <alignment horizontal="center" vertical="center" wrapText="1"/>
    </xf>
    <xf numFmtId="0" fontId="77" fillId="0" borderId="10"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27" xfId="0" applyFont="1" applyBorder="1" applyAlignment="1">
      <alignment horizontal="center" vertical="center" wrapText="1"/>
    </xf>
    <xf numFmtId="164" fontId="77" fillId="0" borderId="9" xfId="0" applyNumberFormat="1" applyFont="1" applyBorder="1" applyAlignment="1">
      <alignment horizontal="center" vertical="center" wrapText="1"/>
    </xf>
    <xf numFmtId="0" fontId="77" fillId="9" borderId="14" xfId="0" applyFont="1" applyFill="1" applyBorder="1" applyAlignment="1">
      <alignment horizontal="center" vertical="center" wrapText="1"/>
    </xf>
    <xf numFmtId="0" fontId="83" fillId="0" borderId="9" xfId="0" applyFont="1" applyBorder="1" applyAlignment="1">
      <alignment horizontal="center" vertical="center" wrapText="1"/>
    </xf>
    <xf numFmtId="0" fontId="82" fillId="0" borderId="12" xfId="0" applyFont="1" applyBorder="1" applyAlignment="1">
      <alignment horizontal="center" vertical="center" wrapText="1"/>
    </xf>
    <xf numFmtId="164" fontId="83" fillId="0" borderId="12" xfId="0" applyNumberFormat="1" applyFont="1" applyBorder="1" applyAlignment="1">
      <alignment horizontal="center" vertical="center" wrapText="1"/>
    </xf>
    <xf numFmtId="14" fontId="82" fillId="0" borderId="12" xfId="0" applyNumberFormat="1" applyFont="1" applyBorder="1" applyAlignment="1">
      <alignment horizontal="center" vertical="center" wrapText="1"/>
    </xf>
    <xf numFmtId="0" fontId="83" fillId="0" borderId="12" xfId="0" applyFont="1" applyBorder="1" applyAlignment="1">
      <alignment horizontal="center" vertical="center" wrapText="1"/>
    </xf>
    <xf numFmtId="0" fontId="7" fillId="4" borderId="12" xfId="0" applyFont="1" applyFill="1" applyBorder="1" applyAlignment="1">
      <alignment horizontal="center" vertical="center" wrapText="1"/>
    </xf>
    <xf numFmtId="164" fontId="7" fillId="4" borderId="9" xfId="0" applyNumberFormat="1" applyFont="1" applyFill="1" applyBorder="1" applyAlignment="1">
      <alignment horizontal="center" vertical="center" wrapText="1"/>
    </xf>
    <xf numFmtId="0" fontId="0" fillId="4" borderId="0" xfId="0" applyFill="1"/>
    <xf numFmtId="0" fontId="7" fillId="4" borderId="10" xfId="0" applyFont="1" applyFill="1" applyBorder="1" applyAlignment="1">
      <alignment horizontal="center" vertical="center" wrapText="1"/>
    </xf>
    <xf numFmtId="0" fontId="0" fillId="4" borderId="10" xfId="0" applyFill="1" applyBorder="1" applyAlignment="1">
      <alignment horizontal="center" vertical="center" wrapText="1"/>
    </xf>
    <xf numFmtId="164" fontId="7" fillId="4" borderId="10" xfId="0" applyNumberFormat="1" applyFont="1" applyFill="1" applyBorder="1" applyAlignment="1">
      <alignment horizontal="center" vertical="center" wrapText="1"/>
    </xf>
    <xf numFmtId="0" fontId="84" fillId="0" borderId="9" xfId="0" applyFont="1" applyBorder="1" applyAlignment="1">
      <alignment horizontal="center" vertical="center" wrapText="1"/>
    </xf>
    <xf numFmtId="14" fontId="39" fillId="0" borderId="21" xfId="0" applyNumberFormat="1"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 fillId="2" borderId="9" xfId="0" applyFont="1"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14" fontId="8" fillId="0" borderId="9" xfId="0" applyNumberFormat="1" applyFont="1" applyBorder="1" applyAlignment="1">
      <alignment horizontal="center" vertical="center" wrapText="1"/>
    </xf>
    <xf numFmtId="0" fontId="6" fillId="4" borderId="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15" fontId="7" fillId="0" borderId="10" xfId="0" applyNumberFormat="1" applyFont="1" applyBorder="1" applyAlignment="1">
      <alignment horizontal="center" vertical="center" wrapText="1"/>
    </xf>
    <xf numFmtId="15" fontId="7" fillId="0" borderId="11" xfId="0" applyNumberFormat="1" applyFont="1" applyBorder="1" applyAlignment="1">
      <alignment horizontal="center" vertical="center" wrapText="1"/>
    </xf>
    <xf numFmtId="15" fontId="7" fillId="0" borderId="12" xfId="0" applyNumberFormat="1" applyFont="1" applyBorder="1" applyAlignment="1">
      <alignment horizontal="center" vertical="center" wrapText="1"/>
    </xf>
    <xf numFmtId="0" fontId="1" fillId="2" borderId="1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4" borderId="9" xfId="0" applyFill="1" applyBorder="1" applyAlignment="1">
      <alignment horizontal="center" vertical="center" wrapText="1"/>
    </xf>
    <xf numFmtId="0" fontId="38" fillId="0" borderId="34" xfId="1" applyFont="1" applyBorder="1" applyAlignment="1">
      <alignment horizontal="center" vertical="center" wrapText="1"/>
    </xf>
    <xf numFmtId="0" fontId="38" fillId="0" borderId="35" xfId="1" applyFont="1" applyBorder="1" applyAlignment="1">
      <alignment horizontal="center" vertical="center" wrapText="1"/>
    </xf>
    <xf numFmtId="0" fontId="23" fillId="0" borderId="28" xfId="1" applyFont="1" applyBorder="1" applyAlignment="1">
      <alignment horizontal="center" vertical="center"/>
    </xf>
    <xf numFmtId="0" fontId="23" fillId="0" borderId="29" xfId="1" applyFont="1" applyBorder="1" applyAlignment="1">
      <alignment horizontal="center" vertical="center"/>
    </xf>
    <xf numFmtId="0" fontId="23" fillId="0" borderId="30" xfId="1" applyFont="1" applyBorder="1" applyAlignment="1">
      <alignment horizontal="center" vertical="center"/>
    </xf>
    <xf numFmtId="0" fontId="23" fillId="0" borderId="21" xfId="1" applyFont="1" applyBorder="1" applyAlignment="1">
      <alignment horizontal="center" vertical="center"/>
    </xf>
    <xf numFmtId="0" fontId="23" fillId="0" borderId="9" xfId="1" applyFont="1" applyBorder="1" applyAlignment="1">
      <alignment horizontal="center" vertical="center"/>
    </xf>
    <xf numFmtId="0" fontId="23" fillId="0" borderId="22" xfId="1" applyFont="1" applyBorder="1" applyAlignment="1">
      <alignment horizontal="center" vertical="center"/>
    </xf>
    <xf numFmtId="0" fontId="31" fillId="3" borderId="21" xfId="1" applyFont="1" applyFill="1" applyBorder="1" applyAlignment="1">
      <alignment horizontal="center" vertical="center" wrapText="1"/>
    </xf>
    <xf numFmtId="0" fontId="31" fillId="3" borderId="9" xfId="1" applyFont="1" applyFill="1" applyBorder="1" applyAlignment="1">
      <alignment horizontal="center" vertical="center" wrapText="1"/>
    </xf>
    <xf numFmtId="0" fontId="31" fillId="3" borderId="22" xfId="1" applyFont="1" applyFill="1" applyBorder="1" applyAlignment="1">
      <alignment horizontal="center" vertical="center" wrapText="1"/>
    </xf>
    <xf numFmtId="0" fontId="38" fillId="0" borderId="21" xfId="1" applyFont="1" applyBorder="1" applyAlignment="1">
      <alignment horizontal="center" vertical="center" wrapText="1"/>
    </xf>
    <xf numFmtId="0" fontId="38" fillId="0" borderId="9" xfId="1" applyFont="1" applyBorder="1" applyAlignment="1">
      <alignment horizontal="center" vertical="center" wrapText="1"/>
    </xf>
    <xf numFmtId="0" fontId="0" fillId="0" borderId="44" xfId="0" applyBorder="1" applyAlignment="1">
      <alignment horizontal="left" wrapText="1"/>
    </xf>
    <xf numFmtId="0" fontId="0" fillId="0" borderId="45" xfId="0" applyBorder="1" applyAlignment="1">
      <alignment horizontal="left" wrapText="1"/>
    </xf>
    <xf numFmtId="0" fontId="0" fillId="0" borderId="46" xfId="0" applyBorder="1" applyAlignment="1">
      <alignment horizontal="left" wrapText="1"/>
    </xf>
    <xf numFmtId="0" fontId="45" fillId="0" borderId="36" xfId="0" applyFont="1" applyBorder="1" applyAlignment="1">
      <alignment horizontal="left" vertical="top" wrapText="1"/>
    </xf>
    <xf numFmtId="0" fontId="45" fillId="0" borderId="38" xfId="0" applyFont="1" applyBorder="1" applyAlignment="1">
      <alignment horizontal="left" vertical="top" wrapText="1"/>
    </xf>
    <xf numFmtId="0" fontId="45" fillId="0" borderId="47" xfId="0" applyFont="1" applyBorder="1" applyAlignment="1">
      <alignment horizontal="left" vertical="top" wrapText="1"/>
    </xf>
    <xf numFmtId="0" fontId="0" fillId="0" borderId="48" xfId="0" applyBorder="1" applyAlignment="1">
      <alignment horizontal="left" vertical="top" wrapText="1"/>
    </xf>
    <xf numFmtId="0" fontId="45" fillId="0" borderId="47" xfId="0" applyFont="1" applyBorder="1" applyAlignment="1">
      <alignment horizontal="left" vertical="center" wrapText="1"/>
    </xf>
    <xf numFmtId="0" fontId="45" fillId="0" borderId="48" xfId="0" applyFont="1" applyBorder="1" applyAlignment="1">
      <alignment horizontal="left" vertical="center" wrapText="1"/>
    </xf>
    <xf numFmtId="0" fontId="45" fillId="0" borderId="47" xfId="0" applyFont="1" applyBorder="1" applyAlignment="1">
      <alignment horizontal="left" vertical="top" wrapText="1" indent="1"/>
    </xf>
    <xf numFmtId="0" fontId="45" fillId="0" borderId="48" xfId="0" applyFont="1" applyBorder="1" applyAlignment="1">
      <alignment horizontal="left" vertical="top" wrapText="1" indent="1"/>
    </xf>
    <xf numFmtId="0" fontId="45" fillId="0" borderId="48" xfId="0" applyFont="1" applyBorder="1" applyAlignment="1">
      <alignment horizontal="left" vertical="top" wrapText="1"/>
    </xf>
    <xf numFmtId="0" fontId="45" fillId="0" borderId="47" xfId="0" applyFont="1" applyBorder="1" applyAlignment="1">
      <alignment horizontal="left" vertical="center" wrapText="1" indent="2"/>
    </xf>
    <xf numFmtId="0" fontId="45" fillId="0" borderId="48" xfId="0" applyFont="1" applyBorder="1" applyAlignment="1">
      <alignment horizontal="left" vertical="center" wrapText="1" indent="2"/>
    </xf>
    <xf numFmtId="3" fontId="44" fillId="0" borderId="36" xfId="0" applyNumberFormat="1" applyFont="1" applyBorder="1" applyAlignment="1">
      <alignment horizontal="center" vertical="top" shrinkToFit="1"/>
    </xf>
    <xf numFmtId="3" fontId="44" fillId="0" borderId="37" xfId="0" applyNumberFormat="1" applyFont="1" applyBorder="1" applyAlignment="1">
      <alignment horizontal="center" vertical="top" shrinkToFit="1"/>
    </xf>
    <xf numFmtId="3" fontId="44" fillId="0" borderId="38" xfId="0" applyNumberFormat="1" applyFont="1" applyBorder="1" applyAlignment="1">
      <alignment horizontal="center" vertical="top" shrinkToFit="1"/>
    </xf>
    <xf numFmtId="0" fontId="43" fillId="0" borderId="36" xfId="0" applyFont="1" applyBorder="1" applyAlignment="1">
      <alignment horizontal="center" vertical="top" wrapText="1"/>
    </xf>
    <xf numFmtId="0" fontId="43" fillId="0" borderId="37" xfId="0" applyFont="1" applyBorder="1" applyAlignment="1">
      <alignment horizontal="center" vertical="top" wrapText="1"/>
    </xf>
    <xf numFmtId="0" fontId="43" fillId="0" borderId="38" xfId="0" applyFont="1" applyBorder="1" applyAlignment="1">
      <alignment horizontal="center" vertical="top" wrapText="1"/>
    </xf>
    <xf numFmtId="0" fontId="62" fillId="0" borderId="36" xfId="3" applyFont="1" applyBorder="1" applyAlignment="1">
      <alignment horizontal="center" vertical="center" wrapText="1"/>
    </xf>
    <xf numFmtId="0" fontId="62" fillId="0" borderId="37" xfId="3" applyFont="1" applyBorder="1" applyAlignment="1">
      <alignment horizontal="center" vertical="center" wrapText="1"/>
    </xf>
    <xf numFmtId="0" fontId="62" fillId="0" borderId="38" xfId="3" applyFont="1" applyBorder="1" applyAlignment="1">
      <alignment horizontal="center" vertical="center" wrapText="1"/>
    </xf>
    <xf numFmtId="0" fontId="41" fillId="0" borderId="39" xfId="0" applyFont="1" applyBorder="1" applyAlignment="1">
      <alignment horizontal="left" vertical="center" wrapText="1"/>
    </xf>
    <xf numFmtId="0" fontId="41" fillId="0" borderId="40" xfId="0" applyFont="1" applyBorder="1" applyAlignment="1">
      <alignment horizontal="left" vertical="center" wrapText="1"/>
    </xf>
    <xf numFmtId="0" fontId="41" fillId="0" borderId="41" xfId="0" applyFont="1" applyBorder="1" applyAlignment="1">
      <alignment horizontal="left" vertical="center" wrapText="1"/>
    </xf>
    <xf numFmtId="0" fontId="0" fillId="0" borderId="42" xfId="0" applyBorder="1" applyAlignment="1">
      <alignment horizontal="left" vertical="top" wrapText="1"/>
    </xf>
    <xf numFmtId="0" fontId="41" fillId="0" borderId="36" xfId="0" applyFont="1" applyBorder="1" applyAlignment="1">
      <alignment horizontal="left" vertical="top" wrapText="1" indent="5"/>
    </xf>
    <xf numFmtId="0" fontId="41" fillId="0" borderId="37" xfId="0" applyFont="1" applyBorder="1" applyAlignment="1">
      <alignment horizontal="left" vertical="top" wrapText="1" indent="5"/>
    </xf>
    <xf numFmtId="0" fontId="41" fillId="0" borderId="38" xfId="0" applyFont="1" applyBorder="1" applyAlignment="1">
      <alignment horizontal="left" vertical="top" wrapText="1" indent="5"/>
    </xf>
    <xf numFmtId="0" fontId="43" fillId="0" borderId="36" xfId="0" applyFont="1" applyBorder="1" applyAlignment="1">
      <alignment horizontal="left" vertical="top" wrapText="1" indent="10"/>
    </xf>
    <xf numFmtId="0" fontId="43" fillId="0" borderId="37" xfId="0" applyFont="1" applyBorder="1" applyAlignment="1">
      <alignment horizontal="left" vertical="top" wrapText="1" indent="10"/>
    </xf>
    <xf numFmtId="0" fontId="43" fillId="0" borderId="38" xfId="0" applyFont="1" applyBorder="1" applyAlignment="1">
      <alignment horizontal="left" vertical="top" wrapText="1" indent="10"/>
    </xf>
    <xf numFmtId="0" fontId="43" fillId="0" borderId="36" xfId="0" applyFont="1" applyBorder="1" applyAlignment="1">
      <alignment horizontal="left" vertical="top" wrapText="1" indent="12"/>
    </xf>
    <xf numFmtId="0" fontId="43" fillId="0" borderId="37" xfId="0" applyFont="1" applyBorder="1" applyAlignment="1">
      <alignment horizontal="left" vertical="top" wrapText="1" indent="12"/>
    </xf>
    <xf numFmtId="0" fontId="43" fillId="0" borderId="38" xfId="0" applyFont="1" applyBorder="1" applyAlignment="1">
      <alignment horizontal="left" vertical="top" wrapText="1" indent="12"/>
    </xf>
    <xf numFmtId="0" fontId="43" fillId="0" borderId="36" xfId="0" applyFont="1" applyBorder="1" applyAlignment="1">
      <alignment horizontal="left" vertical="top" wrapText="1" indent="8"/>
    </xf>
    <xf numFmtId="0" fontId="43" fillId="0" borderId="37" xfId="0" applyFont="1" applyBorder="1" applyAlignment="1">
      <alignment horizontal="left" vertical="top" wrapText="1" indent="8"/>
    </xf>
    <xf numFmtId="0" fontId="43" fillId="0" borderId="38" xfId="0" applyFont="1" applyBorder="1" applyAlignment="1">
      <alignment horizontal="left" vertical="top" wrapText="1" indent="8"/>
    </xf>
    <xf numFmtId="0" fontId="25" fillId="0" borderId="9"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0" fontId="15" fillId="0" borderId="0" xfId="0" applyFont="1" applyAlignment="1">
      <alignment horizontal="center"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0" fillId="0" borderId="0" xfId="0" applyFont="1" applyAlignment="1">
      <alignment horizontal="center"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61" fillId="0" borderId="0" xfId="0" applyFont="1" applyAlignment="1">
      <alignment horizontal="left" vertical="center" wrapText="1"/>
    </xf>
    <xf numFmtId="0" fontId="25" fillId="0" borderId="26"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4" xfId="0" applyFont="1" applyBorder="1" applyAlignment="1">
      <alignment horizontal="center" vertical="center" wrapText="1"/>
    </xf>
    <xf numFmtId="0" fontId="0" fillId="0" borderId="22" xfId="0" applyBorder="1" applyAlignment="1">
      <alignment horizontal="center" vertical="center" wrapText="1"/>
    </xf>
    <xf numFmtId="0" fontId="16" fillId="0" borderId="0" xfId="0" applyFont="1" applyAlignment="1">
      <alignment horizontal="center" vertical="center" wrapText="1"/>
    </xf>
    <xf numFmtId="0" fontId="0" fillId="0" borderId="21" xfId="0" applyBorder="1" applyAlignment="1">
      <alignment horizontal="center" vertical="center" wrapText="1"/>
    </xf>
    <xf numFmtId="0" fontId="28" fillId="0" borderId="0" xfId="0" applyFont="1" applyAlignment="1">
      <alignment horizontal="center" vertical="center" wrapText="1"/>
    </xf>
    <xf numFmtId="0" fontId="24" fillId="4" borderId="21"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24" xfId="0" applyFont="1" applyFill="1" applyBorder="1" applyAlignment="1">
      <alignment horizontal="center" vertical="center" wrapText="1"/>
    </xf>
    <xf numFmtId="14" fontId="24" fillId="0" borderId="9" xfId="0" applyNumberFormat="1" applyFont="1" applyBorder="1" applyAlignment="1">
      <alignment horizontal="center" vertical="center" wrapText="1"/>
    </xf>
    <xf numFmtId="0" fontId="29" fillId="0" borderId="0" xfId="0" applyFont="1" applyAlignment="1">
      <alignment horizontal="center" vertical="center"/>
    </xf>
    <xf numFmtId="0" fontId="25" fillId="4" borderId="9" xfId="0" applyFont="1" applyFill="1" applyBorder="1" applyAlignment="1">
      <alignment horizontal="center" vertical="center" wrapText="1"/>
    </xf>
    <xf numFmtId="0" fontId="56" fillId="0" borderId="21"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23" xfId="0" applyFont="1" applyBorder="1" applyAlignment="1">
      <alignment horizontal="center" vertical="center" wrapText="1"/>
    </xf>
    <xf numFmtId="14" fontId="25" fillId="0" borderId="9" xfId="0" applyNumberFormat="1" applyFont="1" applyBorder="1" applyAlignment="1">
      <alignment horizontal="center" vertical="center" wrapText="1"/>
    </xf>
    <xf numFmtId="14" fontId="25" fillId="0" borderId="10" xfId="0" applyNumberFormat="1" applyFont="1" applyBorder="1" applyAlignment="1">
      <alignment horizontal="center" vertical="center" wrapText="1"/>
    </xf>
    <xf numFmtId="14" fontId="25" fillId="0" borderId="24" xfId="0" applyNumberFormat="1" applyFont="1" applyBorder="1" applyAlignment="1">
      <alignment horizontal="center" vertical="center" wrapText="1"/>
    </xf>
    <xf numFmtId="0" fontId="25" fillId="0" borderId="27" xfId="0" applyFont="1" applyBorder="1" applyAlignment="1">
      <alignment horizontal="center" vertical="center" wrapText="1"/>
    </xf>
    <xf numFmtId="14" fontId="39" fillId="0" borderId="58" xfId="0" applyNumberFormat="1" applyFont="1" applyBorder="1" applyAlignment="1">
      <alignment horizontal="center" vertical="center" wrapText="1"/>
    </xf>
    <xf numFmtId="14" fontId="39" fillId="0" borderId="13" xfId="0" applyNumberFormat="1" applyFont="1" applyBorder="1" applyAlignment="1">
      <alignment horizontal="center" vertical="center" wrapText="1"/>
    </xf>
    <xf numFmtId="0" fontId="77" fillId="0" borderId="4" xfId="0" applyFont="1" applyBorder="1" applyAlignment="1">
      <alignment horizontal="center" vertical="center" wrapText="1"/>
    </xf>
    <xf numFmtId="0" fontId="77" fillId="0" borderId="0" xfId="0" applyFont="1" applyAlignment="1">
      <alignment horizontal="center" vertical="center" wrapText="1"/>
    </xf>
    <xf numFmtId="0" fontId="77" fillId="0" borderId="5" xfId="0" applyFont="1" applyBorder="1" applyAlignment="1">
      <alignment horizontal="center" vertical="center" wrapText="1"/>
    </xf>
    <xf numFmtId="0" fontId="77" fillId="0" borderId="18" xfId="0" applyFont="1" applyBorder="1" applyAlignment="1">
      <alignment horizontal="center" vertical="center" wrapText="1"/>
    </xf>
    <xf numFmtId="0" fontId="77" fillId="0" borderId="19" xfId="0" applyFont="1" applyBorder="1" applyAlignment="1">
      <alignment horizontal="center" vertical="center" wrapText="1"/>
    </xf>
    <xf numFmtId="0" fontId="77" fillId="0" borderId="20" xfId="0" applyFont="1" applyBorder="1" applyAlignment="1">
      <alignment horizontal="center" vertical="center" wrapText="1"/>
    </xf>
    <xf numFmtId="0" fontId="74" fillId="0" borderId="9" xfId="0" applyFont="1" applyBorder="1" applyAlignment="1">
      <alignment horizontal="center" vertical="center" wrapText="1"/>
    </xf>
    <xf numFmtId="0" fontId="76" fillId="0" borderId="58" xfId="0" applyFont="1" applyBorder="1" applyAlignment="1">
      <alignment horizontal="left" vertical="center" wrapText="1"/>
    </xf>
    <xf numFmtId="0" fontId="76" fillId="0" borderId="13" xfId="0" applyFont="1" applyBorder="1" applyAlignment="1">
      <alignment horizontal="left" vertical="center" wrapText="1"/>
    </xf>
    <xf numFmtId="0" fontId="31" fillId="8" borderId="4" xfId="0" applyFont="1" applyFill="1" applyBorder="1" applyAlignment="1">
      <alignment horizontal="center" vertical="center" wrapText="1"/>
    </xf>
    <xf numFmtId="0" fontId="31" fillId="8" borderId="0" xfId="0" applyFont="1" applyFill="1" applyAlignment="1">
      <alignment horizontal="center" vertical="center" wrapText="1"/>
    </xf>
    <xf numFmtId="0" fontId="31" fillId="8" borderId="5" xfId="0" applyFont="1" applyFill="1" applyBorder="1" applyAlignment="1">
      <alignment horizontal="center" vertical="center" wrapText="1"/>
    </xf>
    <xf numFmtId="0" fontId="35" fillId="10" borderId="14" xfId="0" applyFont="1" applyFill="1" applyBorder="1" applyAlignment="1">
      <alignment horizontal="center" vertical="center" wrapText="1"/>
    </xf>
    <xf numFmtId="0" fontId="35" fillId="10" borderId="58" xfId="0" applyFont="1" applyFill="1" applyBorder="1" applyAlignment="1">
      <alignment horizontal="center" vertical="center" wrapText="1"/>
    </xf>
    <xf numFmtId="0" fontId="35" fillId="10" borderId="65" xfId="0" applyFont="1" applyFill="1" applyBorder="1" applyAlignment="1">
      <alignment horizontal="center" vertical="center" wrapText="1"/>
    </xf>
    <xf numFmtId="0" fontId="39" fillId="0" borderId="14"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66" xfId="0" applyFont="1" applyBorder="1" applyAlignment="1">
      <alignment horizontal="center" vertical="center" wrapText="1"/>
    </xf>
    <xf numFmtId="0" fontId="77" fillId="9" borderId="10" xfId="0" applyFont="1" applyFill="1" applyBorder="1" applyAlignment="1">
      <alignment horizontal="center" vertical="center" wrapText="1"/>
    </xf>
    <xf numFmtId="0" fontId="77" fillId="9" borderId="11" xfId="0" applyFont="1" applyFill="1" applyBorder="1" applyAlignment="1">
      <alignment horizontal="center" vertical="center" wrapText="1"/>
    </xf>
    <xf numFmtId="0" fontId="77" fillId="9" borderId="12" xfId="0" applyFont="1" applyFill="1" applyBorder="1" applyAlignment="1">
      <alignment horizontal="center" vertical="center" wrapText="1"/>
    </xf>
    <xf numFmtId="0" fontId="76" fillId="0" borderId="0" xfId="0" applyFont="1" applyAlignment="1">
      <alignment horizontal="left" vertical="center" wrapText="1"/>
    </xf>
    <xf numFmtId="0" fontId="76" fillId="0" borderId="5" xfId="0" applyFont="1" applyBorder="1" applyAlignment="1">
      <alignment horizontal="left" vertical="center" wrapText="1"/>
    </xf>
    <xf numFmtId="0" fontId="77" fillId="9" borderId="16" xfId="0" applyFont="1" applyFill="1" applyBorder="1" applyAlignment="1">
      <alignment horizontal="center" vertical="center" wrapText="1"/>
    </xf>
    <xf numFmtId="0" fontId="77" fillId="9" borderId="51" xfId="0" applyFont="1" applyFill="1" applyBorder="1" applyAlignment="1">
      <alignment horizontal="center" vertical="center" wrapText="1"/>
    </xf>
    <xf numFmtId="0" fontId="77" fillId="9" borderId="14" xfId="0" applyFont="1" applyFill="1" applyBorder="1" applyAlignment="1">
      <alignment horizontal="center" vertical="center" wrapText="1"/>
    </xf>
    <xf numFmtId="0" fontId="77" fillId="9" borderId="15" xfId="0" applyFont="1" applyFill="1" applyBorder="1" applyAlignment="1">
      <alignment horizontal="center" vertical="center" wrapText="1"/>
    </xf>
    <xf numFmtId="0" fontId="83" fillId="0" borderId="9" xfId="0" applyFont="1" applyBorder="1" applyAlignment="1">
      <alignment horizontal="center" vertical="center" wrapText="1"/>
    </xf>
    <xf numFmtId="0" fontId="74" fillId="0" borderId="15" xfId="0" applyFont="1" applyBorder="1" applyAlignment="1">
      <alignment horizontal="center" vertical="center" wrapText="1"/>
    </xf>
    <xf numFmtId="0" fontId="74" fillId="0" borderId="49" xfId="0" applyFont="1" applyBorder="1" applyAlignment="1">
      <alignment horizontal="center" vertical="center" wrapText="1"/>
    </xf>
    <xf numFmtId="0" fontId="74" fillId="0" borderId="17" xfId="0" applyFont="1" applyBorder="1" applyAlignment="1">
      <alignment horizontal="center" vertical="center" wrapText="1"/>
    </xf>
    <xf numFmtId="0" fontId="77" fillId="9" borderId="62" xfId="0" applyFont="1" applyFill="1" applyBorder="1" applyAlignment="1">
      <alignment horizontal="center" vertical="center" wrapText="1"/>
    </xf>
    <xf numFmtId="0" fontId="77" fillId="9" borderId="50" xfId="0" applyFont="1" applyFill="1" applyBorder="1" applyAlignment="1">
      <alignment horizontal="center" vertical="center" wrapText="1"/>
    </xf>
    <xf numFmtId="0" fontId="77" fillId="9" borderId="52" xfId="0" applyFont="1" applyFill="1" applyBorder="1" applyAlignment="1">
      <alignment horizontal="center" vertical="center" wrapText="1"/>
    </xf>
    <xf numFmtId="164" fontId="77" fillId="0" borderId="10" xfId="0" applyNumberFormat="1" applyFont="1" applyBorder="1" applyAlignment="1">
      <alignment horizontal="center" vertical="center" wrapText="1"/>
    </xf>
    <xf numFmtId="164" fontId="77" fillId="0" borderId="11" xfId="0" applyNumberFormat="1" applyFont="1" applyBorder="1" applyAlignment="1">
      <alignment horizontal="center" vertical="center" wrapText="1"/>
    </xf>
    <xf numFmtId="164" fontId="77" fillId="0" borderId="12" xfId="0" applyNumberFormat="1" applyFont="1" applyBorder="1" applyAlignment="1">
      <alignment horizontal="center" vertical="center" wrapText="1"/>
    </xf>
    <xf numFmtId="0" fontId="77" fillId="0" borderId="10" xfId="0" applyFont="1" applyBorder="1" applyAlignment="1">
      <alignment horizontal="center" vertical="center" wrapText="1"/>
    </xf>
    <xf numFmtId="0" fontId="77" fillId="0" borderId="11"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27" xfId="0" applyFont="1" applyBorder="1" applyAlignment="1">
      <alignment horizontal="center" vertical="center" wrapText="1"/>
    </xf>
    <xf numFmtId="0" fontId="77" fillId="0" borderId="63" xfId="0" applyFont="1" applyBorder="1" applyAlignment="1">
      <alignment horizontal="center" vertical="center" wrapText="1"/>
    </xf>
    <xf numFmtId="0" fontId="77" fillId="9" borderId="9" xfId="0" applyFont="1" applyFill="1" applyBorder="1" applyAlignment="1">
      <alignment horizontal="center" vertical="center" wrapText="1"/>
    </xf>
    <xf numFmtId="164" fontId="77" fillId="0" borderId="9" xfId="0" applyNumberFormat="1" applyFont="1" applyBorder="1" applyAlignment="1">
      <alignment horizontal="center" vertical="center" wrapText="1"/>
    </xf>
    <xf numFmtId="0" fontId="74" fillId="0" borderId="4" xfId="0" applyFont="1" applyBorder="1" applyAlignment="1">
      <alignment horizontal="center" vertical="center" wrapText="1"/>
    </xf>
    <xf numFmtId="0" fontId="74" fillId="0" borderId="0" xfId="0" applyFont="1" applyAlignment="1">
      <alignment horizontal="center" vertical="center" wrapText="1"/>
    </xf>
    <xf numFmtId="0" fontId="74" fillId="0" borderId="5" xfId="0" applyFont="1" applyBorder="1" applyAlignment="1">
      <alignment horizontal="center" vertical="center" wrapText="1"/>
    </xf>
    <xf numFmtId="0" fontId="71" fillId="4" borderId="56" xfId="0" applyFont="1" applyFill="1" applyBorder="1" applyAlignment="1">
      <alignment horizontal="center" vertical="center" wrapText="1"/>
    </xf>
    <xf numFmtId="0" fontId="71" fillId="4" borderId="57" xfId="0" applyFont="1" applyFill="1" applyBorder="1" applyAlignment="1">
      <alignment horizontal="center" vertical="center" wrapText="1"/>
    </xf>
    <xf numFmtId="0" fontId="73" fillId="4" borderId="29" xfId="0" applyFont="1" applyFill="1" applyBorder="1" applyAlignment="1">
      <alignment horizontal="center" vertical="center" wrapText="1"/>
    </xf>
    <xf numFmtId="0" fontId="73" fillId="4" borderId="30" xfId="0" applyFont="1" applyFill="1" applyBorder="1" applyAlignment="1">
      <alignment horizontal="center" vertical="center" wrapText="1"/>
    </xf>
    <xf numFmtId="0" fontId="77" fillId="0" borderId="9" xfId="0" applyFont="1" applyBorder="1" applyAlignment="1">
      <alignment horizontal="center" vertical="center" wrapText="1"/>
    </xf>
    <xf numFmtId="0" fontId="35" fillId="0" borderId="21" xfId="0" applyFont="1" applyBorder="1" applyAlignment="1">
      <alignment horizontal="right"/>
    </xf>
    <xf numFmtId="0" fontId="35" fillId="0" borderId="9" xfId="0" applyFont="1" applyBorder="1" applyAlignment="1">
      <alignment horizontal="right"/>
    </xf>
    <xf numFmtId="0" fontId="35" fillId="0" borderId="22" xfId="0" applyFont="1" applyBorder="1" applyAlignment="1">
      <alignment horizontal="right"/>
    </xf>
    <xf numFmtId="0" fontId="35" fillId="4" borderId="9" xfId="0" applyFont="1" applyFill="1" applyBorder="1" applyAlignment="1">
      <alignment horizontal="center" vertical="center"/>
    </xf>
    <xf numFmtId="0" fontId="35" fillId="4" borderId="23" xfId="0" applyFont="1" applyFill="1" applyBorder="1" applyAlignment="1">
      <alignment horizontal="center" vertical="center"/>
    </xf>
    <xf numFmtId="0" fontId="35" fillId="4" borderId="24" xfId="0" applyFont="1" applyFill="1" applyBorder="1" applyAlignment="1">
      <alignment horizontal="center" vertical="center"/>
    </xf>
    <xf numFmtId="0" fontId="35" fillId="4" borderId="25" xfId="0" applyFont="1" applyFill="1" applyBorder="1" applyAlignment="1">
      <alignment horizontal="center" vertical="center"/>
    </xf>
    <xf numFmtId="0" fontId="32" fillId="4" borderId="21"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4" fillId="4" borderId="22" xfId="0" quotePrefix="1" applyFont="1" applyFill="1" applyBorder="1" applyAlignment="1">
      <alignment horizontal="center" vertical="center" wrapText="1"/>
    </xf>
    <xf numFmtId="0" fontId="35" fillId="6" borderId="31" xfId="0" applyFont="1" applyFill="1" applyBorder="1" applyAlignment="1">
      <alignment horizontal="center"/>
    </xf>
    <xf numFmtId="0" fontId="35" fillId="6" borderId="32" xfId="0" applyFont="1" applyFill="1" applyBorder="1" applyAlignment="1">
      <alignment horizontal="center"/>
    </xf>
    <xf numFmtId="0" fontId="35" fillId="6" borderId="33" xfId="0" applyFont="1" applyFill="1" applyBorder="1" applyAlignment="1">
      <alignment horizontal="center"/>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32" xfId="0" applyFont="1" applyBorder="1" applyAlignment="1">
      <alignment horizontal="center" vertical="center" wrapText="1"/>
    </xf>
    <xf numFmtId="0" fontId="67" fillId="4" borderId="21" xfId="0" applyFont="1" applyFill="1" applyBorder="1" applyAlignment="1">
      <alignment horizontal="center" vertical="center" wrapText="1"/>
    </xf>
    <xf numFmtId="0" fontId="67" fillId="4" borderId="9" xfId="0" applyFont="1" applyFill="1" applyBorder="1" applyAlignment="1">
      <alignment horizontal="center" vertical="center" wrapText="1"/>
    </xf>
    <xf numFmtId="0" fontId="69" fillId="4" borderId="22" xfId="0" quotePrefix="1"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7" fillId="4" borderId="11" xfId="0" applyFont="1" applyFill="1" applyBorder="1" applyAlignment="1">
      <alignment horizontal="center" vertical="center" wrapText="1"/>
    </xf>
    <xf numFmtId="0" fontId="69" fillId="4" borderId="10" xfId="0" quotePrefix="1" applyFont="1" applyFill="1" applyBorder="1" applyAlignment="1">
      <alignment horizontal="center" vertical="center" wrapText="1"/>
    </xf>
    <xf numFmtId="0" fontId="69" fillId="4" borderId="11" xfId="0" quotePrefix="1" applyFont="1" applyFill="1" applyBorder="1" applyAlignment="1">
      <alignment horizontal="center" vertical="center" wrapText="1"/>
    </xf>
    <xf numFmtId="0" fontId="32" fillId="0" borderId="21"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22" xfId="0" quotePrefix="1" applyFont="1" applyBorder="1" applyAlignment="1">
      <alignment horizontal="center" vertical="center" wrapText="1"/>
    </xf>
    <xf numFmtId="0" fontId="85" fillId="0" borderId="15" xfId="0" applyFont="1" applyBorder="1" applyAlignment="1">
      <alignment horizontal="center" vertical="center" wrapText="1"/>
    </xf>
    <xf numFmtId="0" fontId="85" fillId="0" borderId="49" xfId="0" applyFont="1" applyBorder="1" applyAlignment="1">
      <alignment horizontal="center" vertical="center" wrapText="1"/>
    </xf>
    <xf numFmtId="0" fontId="85" fillId="0" borderId="17"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0" xfId="0" applyFont="1" applyAlignment="1">
      <alignment horizontal="center" vertical="center" wrapText="1"/>
    </xf>
    <xf numFmtId="0" fontId="85" fillId="0" borderId="50" xfId="0" applyFont="1" applyBorder="1" applyAlignment="1">
      <alignment horizontal="center" vertical="center" wrapText="1"/>
    </xf>
    <xf numFmtId="0" fontId="85" fillId="0" borderId="51" xfId="0" applyFont="1" applyBorder="1" applyAlignment="1">
      <alignment horizontal="center" vertical="center" wrapText="1"/>
    </xf>
    <xf numFmtId="0" fontId="85" fillId="0" borderId="32" xfId="0" applyFont="1" applyBorder="1" applyAlignment="1">
      <alignment horizontal="center" vertical="center" wrapText="1"/>
    </xf>
    <xf numFmtId="0" fontId="85" fillId="0" borderId="52" xfId="0" applyFont="1" applyBorder="1" applyAlignment="1">
      <alignment horizontal="center" vertical="center" wrapText="1"/>
    </xf>
  </cellXfs>
  <cellStyles count="5">
    <cellStyle name="Comma 2" xfId="2" xr:uid="{56A36806-1799-4BB8-A4AE-62D27F658B47}"/>
    <cellStyle name="Normal" xfId="0" builtinId="0"/>
    <cellStyle name="Normal 2" xfId="3" xr:uid="{E14D58DB-02DA-4F30-8C64-8831314FFF46}"/>
    <cellStyle name="Normal 2 2" xfId="4" xr:uid="{0A044ABD-0B77-412B-8AE5-953FF68C5A59}"/>
    <cellStyle name="Normal 3" xfId="1" xr:uid="{ECF66719-7005-4C58-9A53-26E2B605C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iagrams/_rels/data1.xml.rels><?xml version="1.0" encoding="UTF-8" standalone="yes"?>
<Relationships xmlns="http://schemas.openxmlformats.org/package/2006/relationships"><Relationship Id="rId8" Type="http://schemas.openxmlformats.org/officeDocument/2006/relationships/hyperlink" Target="#PETH!A1"/><Relationship Id="rId13" Type="http://schemas.openxmlformats.org/officeDocument/2006/relationships/hyperlink" Target="#PINAR!A1"/><Relationship Id="rId18" Type="http://schemas.openxmlformats.org/officeDocument/2006/relationships/hyperlink" Target="#'Plan de Gasto P&#250;blico'!A1"/><Relationship Id="rId3" Type="http://schemas.openxmlformats.org/officeDocument/2006/relationships/hyperlink" Target="#'Plan Preserv-Digital-2022'!A1"/><Relationship Id="rId7" Type="http://schemas.openxmlformats.org/officeDocument/2006/relationships/hyperlink" Target="#'Plan Estrat.TI - PETI 2022'!A1"/><Relationship Id="rId12" Type="http://schemas.openxmlformats.org/officeDocument/2006/relationships/hyperlink" Target="#'Plan de Conservaci&#243;n Documental'!A1"/><Relationship Id="rId17" Type="http://schemas.openxmlformats.org/officeDocument/2006/relationships/hyperlink" Target="#'Plan de Previsi&#243;n RRHH'!A1"/><Relationship Id="rId2" Type="http://schemas.openxmlformats.org/officeDocument/2006/relationships/hyperlink" Target="#'Plan T. Riesgos MSPI-2022'!A1"/><Relationship Id="rId16" Type="http://schemas.openxmlformats.org/officeDocument/2006/relationships/hyperlink" Target="#'Plan de Bienestar e Incentivos'!A1"/><Relationship Id="rId1" Type="http://schemas.openxmlformats.org/officeDocument/2006/relationships/hyperlink" Target="#'PLAN DE ACCI&#211;N ANUAL'!A1"/><Relationship Id="rId6" Type="http://schemas.openxmlformats.org/officeDocument/2006/relationships/hyperlink" Target="#'Plan Seg-Priv-Inf- SPI-2022'!A1"/><Relationship Id="rId11" Type="http://schemas.openxmlformats.org/officeDocument/2006/relationships/hyperlink" Target="#PIGA!A1"/><Relationship Id="rId5" Type="http://schemas.openxmlformats.org/officeDocument/2006/relationships/hyperlink" Target="#PPCG!A1"/><Relationship Id="rId15" Type="http://schemas.openxmlformats.org/officeDocument/2006/relationships/hyperlink" Target="#'Plan de SG-STT'!A1"/><Relationship Id="rId10" Type="http://schemas.openxmlformats.org/officeDocument/2006/relationships/hyperlink" Target="#'Plan Anual de Vacantes'!A1"/><Relationship Id="rId19" Type="http://schemas.openxmlformats.org/officeDocument/2006/relationships/hyperlink" Target="#'PLAN DE ADQUISICIONES'!A1"/><Relationship Id="rId4" Type="http://schemas.openxmlformats.org/officeDocument/2006/relationships/hyperlink" Target="#'Plan Mto Servicios TI-2022'!A1"/><Relationship Id="rId9" Type="http://schemas.openxmlformats.org/officeDocument/2006/relationships/hyperlink" Target="#PAAC!A1"/><Relationship Id="rId14" Type="http://schemas.openxmlformats.org/officeDocument/2006/relationships/hyperlink" Target="#PIC!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637B66B-F99A-4F22-B900-F886A5A12C06}" type="doc">
      <dgm:prSet loTypeId="urn:microsoft.com/office/officeart/2005/8/layout/cycle6" loCatId="cycle" qsTypeId="urn:microsoft.com/office/officeart/2005/8/quickstyle/simple1" qsCatId="simple" csTypeId="urn:microsoft.com/office/officeart/2005/8/colors/accent1_2" csCatId="accent1" phldr="1"/>
      <dgm:spPr/>
      <dgm:t>
        <a:bodyPr/>
        <a:lstStyle/>
        <a:p>
          <a:endParaRPr lang="es-CO"/>
        </a:p>
      </dgm:t>
    </dgm:pt>
    <dgm:pt modelId="{F2C57218-D7FC-445C-ABB2-2774A9DBFF78}">
      <dgm:prSet phldrT="[Texto]" custT="1"/>
      <dgm:spPr>
        <a:solidFill>
          <a:schemeClr val="accent1">
            <a:lumMod val="50000"/>
          </a:schemeClr>
        </a:solidFill>
      </dgm:spPr>
      <dgm:t>
        <a:bodyPr/>
        <a:lstStyle/>
        <a:p>
          <a:r>
            <a:rPr lang="es-CO" sz="1400">
              <a:latin typeface="Myriad Pro" panose="020B0503030403020204" pitchFamily="34" charset="0"/>
            </a:rPr>
            <a:t>Plan de Acción Anual</a:t>
          </a:r>
        </a:p>
      </dgm:t>
      <dgm:extLst>
        <a:ext uri="{E40237B7-FDA0-4F09-8148-C483321AD2D9}">
          <dgm14:cNvPr xmlns:dgm14="http://schemas.microsoft.com/office/drawing/2010/diagram" id="0" name="">
            <a:hlinkClick xmlns:r="http://schemas.openxmlformats.org/officeDocument/2006/relationships" r:id="rId1"/>
          </dgm14:cNvPr>
        </a:ext>
      </dgm:extLst>
    </dgm:pt>
    <dgm:pt modelId="{1C004160-6997-43F9-9ED9-941D67B2EA92}" type="parTrans" cxnId="{CF98B4E6-FF59-41BA-9A18-D8319A6A9032}">
      <dgm:prSet/>
      <dgm:spPr/>
      <dgm:t>
        <a:bodyPr/>
        <a:lstStyle/>
        <a:p>
          <a:endParaRPr lang="es-CO"/>
        </a:p>
      </dgm:t>
    </dgm:pt>
    <dgm:pt modelId="{8DB85BF1-8E6B-484C-9840-D80E2553A6E2}" type="sibTrans" cxnId="{CF98B4E6-FF59-41BA-9A18-D8319A6A9032}">
      <dgm:prSet/>
      <dgm:spPr>
        <a:ln>
          <a:noFill/>
        </a:ln>
      </dgm:spPr>
      <dgm:t>
        <a:bodyPr/>
        <a:lstStyle/>
        <a:p>
          <a:endParaRPr lang="es-CO"/>
        </a:p>
      </dgm:t>
    </dgm:pt>
    <dgm:pt modelId="{2B5E3540-492D-43BD-A6C1-8C5AE0BE4950}">
      <dgm:prSet phldrT="[Texto]" custT="1"/>
      <dgm:spPr>
        <a:solidFill>
          <a:schemeClr val="accent1">
            <a:lumMod val="60000"/>
            <a:lumOff val="40000"/>
          </a:schemeClr>
        </a:solidFill>
      </dgm:spPr>
      <dgm:t>
        <a:bodyPr/>
        <a:lstStyle/>
        <a:p>
          <a:r>
            <a:rPr lang="es-CO" sz="1000" b="0">
              <a:ln>
                <a:noFill/>
              </a:ln>
              <a:solidFill>
                <a:schemeClr val="bg1"/>
              </a:solidFill>
              <a:latin typeface="Myriad Pro" panose="020B0503030403020204" pitchFamily="34" charset="0"/>
              <a:cs typeface="Arial" panose="020B0604020202020204" pitchFamily="34" charset="0"/>
            </a:rPr>
            <a:t>Plan de Tratamiento</a:t>
          </a:r>
          <a:r>
            <a:rPr lang="es-CO" sz="1000" b="0" baseline="0">
              <a:ln>
                <a:noFill/>
              </a:ln>
              <a:solidFill>
                <a:schemeClr val="bg1"/>
              </a:solidFill>
              <a:latin typeface="Myriad Pro" panose="020B0503030403020204" pitchFamily="34" charset="0"/>
              <a:cs typeface="Arial" panose="020B0604020202020204" pitchFamily="34" charset="0"/>
            </a:rPr>
            <a:t> de Riesgos de Seguridad y Privacidad de la Información</a:t>
          </a:r>
          <a:endParaRPr lang="es-CO" sz="1000" b="0">
            <a:latin typeface="Myriad Pro" panose="020B0503030403020204" pitchFamily="34" charset="0"/>
          </a:endParaRPr>
        </a:p>
      </dgm:t>
      <dgm:extLst>
        <a:ext uri="{E40237B7-FDA0-4F09-8148-C483321AD2D9}">
          <dgm14:cNvPr xmlns:dgm14="http://schemas.microsoft.com/office/drawing/2010/diagram" id="0" name="">
            <a:hlinkClick xmlns:r="http://schemas.openxmlformats.org/officeDocument/2006/relationships" r:id="rId2"/>
          </dgm14:cNvPr>
        </a:ext>
      </dgm:extLst>
    </dgm:pt>
    <dgm:pt modelId="{C2D7CCBC-32A0-49E8-B948-87F7EFDC35E0}" type="parTrans" cxnId="{FA404498-A7BF-4D2C-94A4-CA1468BAF83D}">
      <dgm:prSet/>
      <dgm:spPr/>
      <dgm:t>
        <a:bodyPr/>
        <a:lstStyle/>
        <a:p>
          <a:endParaRPr lang="es-CO"/>
        </a:p>
      </dgm:t>
    </dgm:pt>
    <dgm:pt modelId="{A1CF245D-6E0C-49B5-8E49-BB509DE56E70}" type="sibTrans" cxnId="{FA404498-A7BF-4D2C-94A4-CA1468BAF83D}">
      <dgm:prSet/>
      <dgm:spPr>
        <a:ln>
          <a:noFill/>
        </a:ln>
      </dgm:spPr>
      <dgm:t>
        <a:bodyPr/>
        <a:lstStyle/>
        <a:p>
          <a:endParaRPr lang="es-CO"/>
        </a:p>
      </dgm:t>
    </dgm:pt>
    <dgm:pt modelId="{0296BFBD-AB2D-46EF-9890-9BAF1FAE4085}">
      <dgm:prSet phldrT="[Texto]" custT="1"/>
      <dgm:spPr>
        <a:solidFill>
          <a:schemeClr val="accent1">
            <a:lumMod val="60000"/>
            <a:lumOff val="40000"/>
          </a:schemeClr>
        </a:solidFill>
      </dgm:spPr>
      <dgm:t>
        <a:bodyPr/>
        <a:lstStyle/>
        <a:p>
          <a:r>
            <a:rPr lang="es-CO" sz="1100">
              <a:latin typeface="Myriad Pro" panose="020B0503030403020204" pitchFamily="34" charset="0"/>
            </a:rPr>
            <a:t>Plan de Preservación Digital</a:t>
          </a:r>
        </a:p>
      </dgm:t>
      <dgm:extLst>
        <a:ext uri="{E40237B7-FDA0-4F09-8148-C483321AD2D9}">
          <dgm14:cNvPr xmlns:dgm14="http://schemas.microsoft.com/office/drawing/2010/diagram" id="0" name="">
            <a:hlinkClick xmlns:r="http://schemas.openxmlformats.org/officeDocument/2006/relationships" r:id="rId3"/>
          </dgm14:cNvPr>
        </a:ext>
      </dgm:extLst>
    </dgm:pt>
    <dgm:pt modelId="{B66F391A-0DD6-4351-B2E6-35271C6AE560}" type="parTrans" cxnId="{B231FF5C-F534-4B1D-8D51-76703A09CA94}">
      <dgm:prSet/>
      <dgm:spPr/>
      <dgm:t>
        <a:bodyPr/>
        <a:lstStyle/>
        <a:p>
          <a:endParaRPr lang="es-CO"/>
        </a:p>
      </dgm:t>
    </dgm:pt>
    <dgm:pt modelId="{8B7CAF7D-5556-4A07-B5CE-6DB118392E46}" type="sibTrans" cxnId="{B231FF5C-F534-4B1D-8D51-76703A09CA94}">
      <dgm:prSet/>
      <dgm:spPr>
        <a:noFill/>
        <a:ln>
          <a:noFill/>
        </a:ln>
      </dgm:spPr>
      <dgm:t>
        <a:bodyPr/>
        <a:lstStyle/>
        <a:p>
          <a:endParaRPr lang="es-CO"/>
        </a:p>
      </dgm:t>
    </dgm:pt>
    <dgm:pt modelId="{5B77AA16-5460-4BB3-BFB7-611E65126A79}">
      <dgm:prSet phldrT="[Texto]" custT="1"/>
      <dgm:spPr>
        <a:solidFill>
          <a:schemeClr val="accent1">
            <a:lumMod val="60000"/>
            <a:lumOff val="40000"/>
          </a:schemeClr>
        </a:solidFill>
      </dgm:spPr>
      <dgm:t>
        <a:bodyPr/>
        <a:lstStyle/>
        <a:p>
          <a:r>
            <a:rPr lang="es-CO" sz="900">
              <a:latin typeface="Myriad Pro" panose="020B0503030403020204" pitchFamily="34" charset="0"/>
            </a:rPr>
            <a:t>Plan de Mantenimiento de Servicios de Tecnologías de la Información </a:t>
          </a:r>
        </a:p>
      </dgm:t>
      <dgm:extLst>
        <a:ext uri="{E40237B7-FDA0-4F09-8148-C483321AD2D9}">
          <dgm14:cNvPr xmlns:dgm14="http://schemas.microsoft.com/office/drawing/2010/diagram" id="0" name="">
            <a:hlinkClick xmlns:r="http://schemas.openxmlformats.org/officeDocument/2006/relationships" r:id="rId4"/>
          </dgm14:cNvPr>
        </a:ext>
      </dgm:extLst>
    </dgm:pt>
    <dgm:pt modelId="{723DEBC6-0692-4E8B-9FFF-1774077059E8}" type="parTrans" cxnId="{9FB6EFA3-A749-4128-8C3A-5F1D895B7875}">
      <dgm:prSet/>
      <dgm:spPr/>
      <dgm:t>
        <a:bodyPr/>
        <a:lstStyle/>
        <a:p>
          <a:endParaRPr lang="es-CO"/>
        </a:p>
      </dgm:t>
    </dgm:pt>
    <dgm:pt modelId="{C697E105-4354-4954-A7A5-F612C20F5C04}" type="sibTrans" cxnId="{9FB6EFA3-A749-4128-8C3A-5F1D895B7875}">
      <dgm:prSet/>
      <dgm:spPr>
        <a:ln>
          <a:noFill/>
        </a:ln>
      </dgm:spPr>
      <dgm:t>
        <a:bodyPr/>
        <a:lstStyle/>
        <a:p>
          <a:endParaRPr lang="es-CO"/>
        </a:p>
      </dgm:t>
    </dgm:pt>
    <dgm:pt modelId="{2D8B542F-69DE-4950-97C6-EC08EAC2BB87}">
      <dgm:prSet phldrT="[Texto]" custT="1"/>
      <dgm:spPr>
        <a:solidFill>
          <a:schemeClr val="accent1">
            <a:lumMod val="60000"/>
            <a:lumOff val="40000"/>
          </a:schemeClr>
        </a:solidFill>
      </dgm:spPr>
      <dgm:t>
        <a:bodyPr/>
        <a:lstStyle/>
        <a:p>
          <a:r>
            <a:rPr lang="es-CO" sz="900" b="1">
              <a:latin typeface="Myriad Pro" panose="020B0503030403020204" pitchFamily="34" charset="0"/>
            </a:rPr>
            <a:t>Plan de Participación Ciudadana en la Gestión - PPCG</a:t>
          </a:r>
        </a:p>
      </dgm:t>
      <dgm:extLst>
        <a:ext uri="{E40237B7-FDA0-4F09-8148-C483321AD2D9}">
          <dgm14:cNvPr xmlns:dgm14="http://schemas.microsoft.com/office/drawing/2010/diagram" id="0" name="">
            <a:hlinkClick xmlns:r="http://schemas.openxmlformats.org/officeDocument/2006/relationships" r:id="rId5"/>
          </dgm14:cNvPr>
        </a:ext>
      </dgm:extLst>
    </dgm:pt>
    <dgm:pt modelId="{2A36272A-EE99-477D-9194-2BC9E0501DDC}" type="parTrans" cxnId="{D68E5B74-4616-420C-8BE3-8BEF29D97A5B}">
      <dgm:prSet/>
      <dgm:spPr/>
      <dgm:t>
        <a:bodyPr/>
        <a:lstStyle/>
        <a:p>
          <a:endParaRPr lang="es-CO"/>
        </a:p>
      </dgm:t>
    </dgm:pt>
    <dgm:pt modelId="{2772F82E-8239-4264-95C8-1A0E41DF5794}" type="sibTrans" cxnId="{D68E5B74-4616-420C-8BE3-8BEF29D97A5B}">
      <dgm:prSet/>
      <dgm:spPr>
        <a:ln>
          <a:noFill/>
        </a:ln>
      </dgm:spPr>
      <dgm:t>
        <a:bodyPr/>
        <a:lstStyle/>
        <a:p>
          <a:endParaRPr lang="es-CO"/>
        </a:p>
      </dgm:t>
    </dgm:pt>
    <dgm:pt modelId="{71FAB709-A09C-46BF-BF81-F88CEEE30299}">
      <dgm:prSet custT="1"/>
      <dgm:spPr>
        <a:solidFill>
          <a:schemeClr val="accent1">
            <a:lumMod val="60000"/>
            <a:lumOff val="40000"/>
          </a:schemeClr>
        </a:solidFill>
      </dgm:spPr>
      <dgm:t>
        <a:bodyPr/>
        <a:lstStyle/>
        <a:p>
          <a:r>
            <a:rPr lang="es-CO" sz="1000" b="0">
              <a:ln>
                <a:noFill/>
              </a:ln>
              <a:solidFill>
                <a:schemeClr val="bg1"/>
              </a:solidFill>
              <a:latin typeface="Myriad Pro" panose="020B0503030403020204" pitchFamily="34" charset="0"/>
              <a:cs typeface="Arial" panose="020B0604020202020204" pitchFamily="34" charset="0"/>
            </a:rPr>
            <a:t>Plan de </a:t>
          </a:r>
          <a:r>
            <a:rPr lang="es-CO" sz="1000" b="0" baseline="0">
              <a:ln>
                <a:noFill/>
              </a:ln>
              <a:solidFill>
                <a:schemeClr val="bg1"/>
              </a:solidFill>
              <a:latin typeface="Myriad Pro" panose="020B0503030403020204" pitchFamily="34" charset="0"/>
              <a:cs typeface="Arial" panose="020B0604020202020204" pitchFamily="34" charset="0"/>
            </a:rPr>
            <a:t>Seguridad </a:t>
          </a:r>
        </a:p>
        <a:p>
          <a:r>
            <a:rPr lang="es-CO" sz="1000" b="0" baseline="0">
              <a:ln>
                <a:noFill/>
              </a:ln>
              <a:solidFill>
                <a:schemeClr val="bg1"/>
              </a:solidFill>
              <a:latin typeface="Myriad Pro" panose="020B0503030403020204" pitchFamily="34" charset="0"/>
              <a:cs typeface="Arial" panose="020B0604020202020204" pitchFamily="34" charset="0"/>
            </a:rPr>
            <a:t>y Privacidad de la Información</a:t>
          </a:r>
          <a:endParaRPr lang="es-CO" sz="1000" b="0">
            <a:latin typeface="Myriad Pro" panose="020B0503030403020204" pitchFamily="34" charset="0"/>
          </a:endParaRPr>
        </a:p>
      </dgm:t>
      <dgm:extLst>
        <a:ext uri="{E40237B7-FDA0-4F09-8148-C483321AD2D9}">
          <dgm14:cNvPr xmlns:dgm14="http://schemas.microsoft.com/office/drawing/2010/diagram" id="0" name="">
            <a:hlinkClick xmlns:r="http://schemas.openxmlformats.org/officeDocument/2006/relationships" r:id="rId6"/>
          </dgm14:cNvPr>
        </a:ext>
      </dgm:extLst>
    </dgm:pt>
    <dgm:pt modelId="{FA2F678B-9140-43CE-ACB7-E9F66F48B34B}" type="parTrans" cxnId="{DA003C55-AC82-4875-BADF-34EC7E277047}">
      <dgm:prSet/>
      <dgm:spPr/>
      <dgm:t>
        <a:bodyPr/>
        <a:lstStyle/>
        <a:p>
          <a:endParaRPr lang="es-CO"/>
        </a:p>
      </dgm:t>
    </dgm:pt>
    <dgm:pt modelId="{98538A3B-7694-4ED6-A191-48FEF27D6C47}" type="sibTrans" cxnId="{DA003C55-AC82-4875-BADF-34EC7E277047}">
      <dgm:prSet/>
      <dgm:spPr>
        <a:ln>
          <a:noFill/>
        </a:ln>
      </dgm:spPr>
      <dgm:t>
        <a:bodyPr/>
        <a:lstStyle/>
        <a:p>
          <a:endParaRPr lang="es-CO"/>
        </a:p>
      </dgm:t>
    </dgm:pt>
    <dgm:pt modelId="{3EBE0D76-72DB-40AF-83AC-FA10A1973E88}">
      <dgm:prSet custT="1"/>
      <dgm:spPr>
        <a:solidFill>
          <a:schemeClr val="accent1">
            <a:lumMod val="75000"/>
          </a:schemeClr>
        </a:solidFill>
      </dgm:spPr>
      <dgm:t>
        <a:bodyPr/>
        <a:lstStyle/>
        <a:p>
          <a:r>
            <a:rPr lang="es-CO" sz="1000">
              <a:latin typeface="Myriad Pro" panose="020B0503030403020204" pitchFamily="34" charset="0"/>
            </a:rPr>
            <a:t>Plan Estratégico Tecnologías de la Información</a:t>
          </a:r>
        </a:p>
      </dgm:t>
      <dgm:extLst>
        <a:ext uri="{E40237B7-FDA0-4F09-8148-C483321AD2D9}">
          <dgm14:cNvPr xmlns:dgm14="http://schemas.microsoft.com/office/drawing/2010/diagram" id="0" name="">
            <a:hlinkClick xmlns:r="http://schemas.openxmlformats.org/officeDocument/2006/relationships" r:id="rId7"/>
          </dgm14:cNvPr>
        </a:ext>
      </dgm:extLst>
    </dgm:pt>
    <dgm:pt modelId="{CC744025-A000-40D5-86DD-C64DB64EF769}" type="parTrans" cxnId="{0DE487DC-905D-4685-8FEF-6FFBA78EC481}">
      <dgm:prSet/>
      <dgm:spPr/>
      <dgm:t>
        <a:bodyPr/>
        <a:lstStyle/>
        <a:p>
          <a:endParaRPr lang="es-CO"/>
        </a:p>
      </dgm:t>
    </dgm:pt>
    <dgm:pt modelId="{EF36AD73-4C53-495C-8648-A533527F9EB2}" type="sibTrans" cxnId="{0DE487DC-905D-4685-8FEF-6FFBA78EC481}">
      <dgm:prSet/>
      <dgm:spPr>
        <a:ln>
          <a:noFill/>
        </a:ln>
      </dgm:spPr>
      <dgm:t>
        <a:bodyPr/>
        <a:lstStyle/>
        <a:p>
          <a:endParaRPr lang="es-CO"/>
        </a:p>
      </dgm:t>
    </dgm:pt>
    <dgm:pt modelId="{7257C309-CE3D-4817-8C1D-306631B75B08}">
      <dgm:prSet custT="1"/>
      <dgm:spPr>
        <a:solidFill>
          <a:schemeClr val="accent6">
            <a:lumMod val="50000"/>
          </a:schemeClr>
        </a:solidFill>
      </dgm:spPr>
      <dgm:t>
        <a:bodyPr/>
        <a:lstStyle/>
        <a:p>
          <a:r>
            <a:rPr lang="es-CO" sz="1100">
              <a:latin typeface="Myriad Pro" panose="020B0503030403020204" pitchFamily="34" charset="0"/>
            </a:rPr>
            <a:t>Plan Estratégico Talento Humano</a:t>
          </a:r>
        </a:p>
      </dgm:t>
      <dgm:extLst>
        <a:ext uri="{E40237B7-FDA0-4F09-8148-C483321AD2D9}">
          <dgm14:cNvPr xmlns:dgm14="http://schemas.microsoft.com/office/drawing/2010/diagram" id="0" name="">
            <a:hlinkClick xmlns:r="http://schemas.openxmlformats.org/officeDocument/2006/relationships" r:id="rId8"/>
          </dgm14:cNvPr>
        </a:ext>
      </dgm:extLst>
    </dgm:pt>
    <dgm:pt modelId="{F3AB452E-CA81-419E-8E1B-6D6A93170A3D}" type="parTrans" cxnId="{2886A180-646B-4D71-8727-6544059CB48C}">
      <dgm:prSet/>
      <dgm:spPr/>
      <dgm:t>
        <a:bodyPr/>
        <a:lstStyle/>
        <a:p>
          <a:endParaRPr lang="es-CO"/>
        </a:p>
      </dgm:t>
    </dgm:pt>
    <dgm:pt modelId="{96C4107C-2DDF-4A0A-B73B-CB7CC62D7004}" type="sibTrans" cxnId="{2886A180-646B-4D71-8727-6544059CB48C}">
      <dgm:prSet/>
      <dgm:spPr>
        <a:ln>
          <a:noFill/>
        </a:ln>
      </dgm:spPr>
      <dgm:t>
        <a:bodyPr/>
        <a:lstStyle/>
        <a:p>
          <a:endParaRPr lang="es-CO"/>
        </a:p>
      </dgm:t>
    </dgm:pt>
    <dgm:pt modelId="{B9F19EC0-36B0-4DB0-818C-9BE0E014D52D}">
      <dgm:prSet custT="1"/>
      <dgm:spPr>
        <a:solidFill>
          <a:schemeClr val="accent2">
            <a:lumMod val="50000"/>
          </a:schemeClr>
        </a:solidFill>
      </dgm:spPr>
      <dgm:t>
        <a:bodyPr/>
        <a:lstStyle/>
        <a:p>
          <a:r>
            <a:rPr lang="es-CO" sz="1050" b="1">
              <a:latin typeface="Myriad Pro" panose="020B0503030403020204" pitchFamily="34" charset="0"/>
            </a:rPr>
            <a:t>Plan Anticorrupción y Atención al Ciudadano</a:t>
          </a:r>
        </a:p>
      </dgm:t>
      <dgm:extLst>
        <a:ext uri="{E40237B7-FDA0-4F09-8148-C483321AD2D9}">
          <dgm14:cNvPr xmlns:dgm14="http://schemas.microsoft.com/office/drawing/2010/diagram" id="0" name="">
            <a:hlinkClick xmlns:r="http://schemas.openxmlformats.org/officeDocument/2006/relationships" r:id="rId9"/>
          </dgm14:cNvPr>
        </a:ext>
      </dgm:extLst>
    </dgm:pt>
    <dgm:pt modelId="{91372A3C-C4DD-44A2-B954-FDA116B30266}" type="parTrans" cxnId="{75778AAC-83F3-4D3B-8B12-EACE1F46AED6}">
      <dgm:prSet/>
      <dgm:spPr/>
      <dgm:t>
        <a:bodyPr/>
        <a:lstStyle/>
        <a:p>
          <a:endParaRPr lang="es-CO"/>
        </a:p>
      </dgm:t>
    </dgm:pt>
    <dgm:pt modelId="{504A3A7A-F82F-45B0-A5B6-5A14441FE4E8}" type="sibTrans" cxnId="{75778AAC-83F3-4D3B-8B12-EACE1F46AED6}">
      <dgm:prSet/>
      <dgm:spPr>
        <a:ln>
          <a:noFill/>
        </a:ln>
      </dgm:spPr>
      <dgm:t>
        <a:bodyPr/>
        <a:lstStyle/>
        <a:p>
          <a:endParaRPr lang="es-CO"/>
        </a:p>
      </dgm:t>
    </dgm:pt>
    <dgm:pt modelId="{124CB021-5033-4D5A-BAC9-AF63695D6A61}">
      <dgm:prSet custT="1"/>
      <dgm:spPr>
        <a:solidFill>
          <a:schemeClr val="accent6">
            <a:lumMod val="75000"/>
          </a:schemeClr>
        </a:solidFill>
      </dgm:spPr>
      <dgm:t>
        <a:bodyPr/>
        <a:lstStyle/>
        <a:p>
          <a:r>
            <a:rPr lang="es-CO" sz="1200">
              <a:latin typeface="Myriad Pro" panose="020B0503030403020204" pitchFamily="34" charset="0"/>
            </a:rPr>
            <a:t>Plan Anual de Vacantes</a:t>
          </a:r>
        </a:p>
      </dgm:t>
      <dgm:extLst>
        <a:ext uri="{E40237B7-FDA0-4F09-8148-C483321AD2D9}">
          <dgm14:cNvPr xmlns:dgm14="http://schemas.microsoft.com/office/drawing/2010/diagram" id="0" name="">
            <a:hlinkClick xmlns:r="http://schemas.openxmlformats.org/officeDocument/2006/relationships" r:id="rId10"/>
          </dgm14:cNvPr>
        </a:ext>
      </dgm:extLst>
    </dgm:pt>
    <dgm:pt modelId="{4D0A8EAF-0FC9-4875-8217-4ABCA5A87200}" type="parTrans" cxnId="{763DD457-F430-4B99-9A76-4793D7C44977}">
      <dgm:prSet/>
      <dgm:spPr/>
      <dgm:t>
        <a:bodyPr/>
        <a:lstStyle/>
        <a:p>
          <a:endParaRPr lang="es-CO"/>
        </a:p>
      </dgm:t>
    </dgm:pt>
    <dgm:pt modelId="{42951467-B451-47C5-B3DB-F7483BF262B2}" type="sibTrans" cxnId="{763DD457-F430-4B99-9A76-4793D7C44977}">
      <dgm:prSet/>
      <dgm:spPr>
        <a:ln>
          <a:noFill/>
        </a:ln>
      </dgm:spPr>
      <dgm:t>
        <a:bodyPr/>
        <a:lstStyle/>
        <a:p>
          <a:endParaRPr lang="es-CO"/>
        </a:p>
      </dgm:t>
    </dgm:pt>
    <dgm:pt modelId="{36728C29-AC5E-4E78-A849-A35940A5BF5D}">
      <dgm:prSet custT="1"/>
      <dgm:spPr>
        <a:solidFill>
          <a:schemeClr val="accent6"/>
        </a:solidFill>
      </dgm:spPr>
      <dgm:t>
        <a:bodyPr/>
        <a:lstStyle/>
        <a:p>
          <a:r>
            <a:rPr lang="es-CO" sz="1100">
              <a:latin typeface="Myriad Pro" panose="020B0503030403020204" pitchFamily="34" charset="0"/>
            </a:rPr>
            <a:t>Plan Institucional de Gestión Ambiental</a:t>
          </a:r>
        </a:p>
      </dgm:t>
      <dgm:extLst>
        <a:ext uri="{E40237B7-FDA0-4F09-8148-C483321AD2D9}">
          <dgm14:cNvPr xmlns:dgm14="http://schemas.microsoft.com/office/drawing/2010/diagram" id="0" name="">
            <a:hlinkClick xmlns:r="http://schemas.openxmlformats.org/officeDocument/2006/relationships" r:id="rId11"/>
          </dgm14:cNvPr>
        </a:ext>
      </dgm:extLst>
    </dgm:pt>
    <dgm:pt modelId="{5FAA90CA-3282-4ED9-A06B-BD91D4A4EE0D}" type="parTrans" cxnId="{965435CD-96C0-461F-B651-47B4E1065E64}">
      <dgm:prSet/>
      <dgm:spPr/>
      <dgm:t>
        <a:bodyPr/>
        <a:lstStyle/>
        <a:p>
          <a:endParaRPr lang="es-CO"/>
        </a:p>
      </dgm:t>
    </dgm:pt>
    <dgm:pt modelId="{76412904-2073-42B9-BEDA-8EE41F132968}" type="sibTrans" cxnId="{965435CD-96C0-461F-B651-47B4E1065E64}">
      <dgm:prSet/>
      <dgm:spPr>
        <a:ln>
          <a:noFill/>
        </a:ln>
      </dgm:spPr>
      <dgm:t>
        <a:bodyPr/>
        <a:lstStyle/>
        <a:p>
          <a:endParaRPr lang="es-CO"/>
        </a:p>
      </dgm:t>
    </dgm:pt>
    <dgm:pt modelId="{5FEC9D0D-D125-4903-8304-913C7BFBD153}">
      <dgm:prSet custT="1"/>
      <dgm:spPr>
        <a:solidFill>
          <a:schemeClr val="accent4">
            <a:lumMod val="75000"/>
          </a:schemeClr>
        </a:solidFill>
      </dgm:spPr>
      <dgm:t>
        <a:bodyPr/>
        <a:lstStyle/>
        <a:p>
          <a:r>
            <a:rPr lang="es-CO" sz="900">
              <a:latin typeface="Myriad Pro" panose="020B0503030403020204" pitchFamily="34" charset="0"/>
            </a:rPr>
            <a:t>Plan de Conservación Documental</a:t>
          </a:r>
        </a:p>
      </dgm:t>
      <dgm:extLst>
        <a:ext uri="{E40237B7-FDA0-4F09-8148-C483321AD2D9}">
          <dgm14:cNvPr xmlns:dgm14="http://schemas.microsoft.com/office/drawing/2010/diagram" id="0" name="">
            <a:hlinkClick xmlns:r="http://schemas.openxmlformats.org/officeDocument/2006/relationships" r:id="rId12"/>
          </dgm14:cNvPr>
        </a:ext>
      </dgm:extLst>
    </dgm:pt>
    <dgm:pt modelId="{3D525DAB-BFCB-4C66-B7AA-C5FDAEFFE5A8}" type="parTrans" cxnId="{92AC4DEF-DE3D-4510-B3DD-348448F113F4}">
      <dgm:prSet/>
      <dgm:spPr/>
      <dgm:t>
        <a:bodyPr/>
        <a:lstStyle/>
        <a:p>
          <a:endParaRPr lang="es-CO"/>
        </a:p>
      </dgm:t>
    </dgm:pt>
    <dgm:pt modelId="{FCB63E95-FD02-41BC-A38C-95AF25EE6765}" type="sibTrans" cxnId="{92AC4DEF-DE3D-4510-B3DD-348448F113F4}">
      <dgm:prSet/>
      <dgm:spPr>
        <a:ln>
          <a:noFill/>
        </a:ln>
      </dgm:spPr>
      <dgm:t>
        <a:bodyPr/>
        <a:lstStyle/>
        <a:p>
          <a:endParaRPr lang="es-CO"/>
        </a:p>
      </dgm:t>
    </dgm:pt>
    <dgm:pt modelId="{9035EBF1-3B05-41A2-8467-44CE9DD8E2C7}">
      <dgm:prSet custT="1"/>
      <dgm:spPr>
        <a:solidFill>
          <a:schemeClr val="accent4">
            <a:lumMod val="75000"/>
          </a:schemeClr>
        </a:solidFill>
      </dgm:spPr>
      <dgm:t>
        <a:bodyPr/>
        <a:lstStyle/>
        <a:p>
          <a:r>
            <a:rPr lang="es-CO" sz="1000">
              <a:latin typeface="Myriad Pro" panose="020B0503030403020204" pitchFamily="34" charset="0"/>
            </a:rPr>
            <a:t>Plan Institucional de Archivo</a:t>
          </a:r>
        </a:p>
      </dgm:t>
      <dgm:extLst>
        <a:ext uri="{E40237B7-FDA0-4F09-8148-C483321AD2D9}">
          <dgm14:cNvPr xmlns:dgm14="http://schemas.microsoft.com/office/drawing/2010/diagram" id="0" name="">
            <a:hlinkClick xmlns:r="http://schemas.openxmlformats.org/officeDocument/2006/relationships" r:id="rId13"/>
          </dgm14:cNvPr>
        </a:ext>
      </dgm:extLst>
    </dgm:pt>
    <dgm:pt modelId="{B4907AC0-C73B-44F0-B8E1-E854C42D728F}" type="parTrans" cxnId="{6BAC0053-A16C-4810-BE8B-0B0FC94873FF}">
      <dgm:prSet/>
      <dgm:spPr/>
      <dgm:t>
        <a:bodyPr/>
        <a:lstStyle/>
        <a:p>
          <a:endParaRPr lang="es-CO"/>
        </a:p>
      </dgm:t>
    </dgm:pt>
    <dgm:pt modelId="{DF1386DC-38B5-4BA4-A00A-E1D63FAE9514}" type="sibTrans" cxnId="{6BAC0053-A16C-4810-BE8B-0B0FC94873FF}">
      <dgm:prSet/>
      <dgm:spPr/>
      <dgm:t>
        <a:bodyPr/>
        <a:lstStyle/>
        <a:p>
          <a:endParaRPr lang="es-CO"/>
        </a:p>
      </dgm:t>
    </dgm:pt>
    <dgm:pt modelId="{16880E30-0580-4E2C-8A25-A28F1A650BE9}">
      <dgm:prSet custT="1"/>
      <dgm:spPr>
        <a:solidFill>
          <a:schemeClr val="accent6">
            <a:lumMod val="75000"/>
          </a:schemeClr>
        </a:solidFill>
      </dgm:spPr>
      <dgm:t>
        <a:bodyPr/>
        <a:lstStyle/>
        <a:p>
          <a:r>
            <a:rPr lang="es-CO" sz="1100">
              <a:latin typeface="Myriad Pro" panose="020B0503030403020204" pitchFamily="34" charset="0"/>
            </a:rPr>
            <a:t>Plan Institucional de Capacitación</a:t>
          </a:r>
        </a:p>
      </dgm:t>
      <dgm:extLst>
        <a:ext uri="{E40237B7-FDA0-4F09-8148-C483321AD2D9}">
          <dgm14:cNvPr xmlns:dgm14="http://schemas.microsoft.com/office/drawing/2010/diagram" id="0" name="">
            <a:hlinkClick xmlns:r="http://schemas.openxmlformats.org/officeDocument/2006/relationships" r:id="rId14"/>
          </dgm14:cNvPr>
        </a:ext>
      </dgm:extLst>
    </dgm:pt>
    <dgm:pt modelId="{6378EB91-85E1-477C-83D9-633F7BDB1DF1}" type="parTrans" cxnId="{3E9E9DEC-0020-4D67-97BB-566357EECCC3}">
      <dgm:prSet/>
      <dgm:spPr/>
      <dgm:t>
        <a:bodyPr/>
        <a:lstStyle/>
        <a:p>
          <a:endParaRPr lang="es-CO"/>
        </a:p>
      </dgm:t>
    </dgm:pt>
    <dgm:pt modelId="{3BD9C6B4-171A-4616-9D1F-23E7A0642DF8}" type="sibTrans" cxnId="{3E9E9DEC-0020-4D67-97BB-566357EECCC3}">
      <dgm:prSet/>
      <dgm:spPr>
        <a:noFill/>
        <a:ln>
          <a:noFill/>
        </a:ln>
      </dgm:spPr>
      <dgm:t>
        <a:bodyPr/>
        <a:lstStyle/>
        <a:p>
          <a:endParaRPr lang="es-CO"/>
        </a:p>
      </dgm:t>
    </dgm:pt>
    <dgm:pt modelId="{76F66FA8-8B58-4673-875D-27D3AF5C9428}">
      <dgm:prSet custT="1"/>
      <dgm:spPr>
        <a:solidFill>
          <a:schemeClr val="accent6">
            <a:lumMod val="75000"/>
          </a:schemeClr>
        </a:solidFill>
      </dgm:spPr>
      <dgm:t>
        <a:bodyPr/>
        <a:lstStyle/>
        <a:p>
          <a:r>
            <a:rPr lang="es-CO" sz="900">
              <a:latin typeface="Myriad Pro" panose="020B0503030403020204" pitchFamily="34" charset="0"/>
            </a:rPr>
            <a:t>Plan del Sistema de Gestión de Seguridad y Salud en el Trabajo</a:t>
          </a:r>
        </a:p>
      </dgm:t>
      <dgm:extLst>
        <a:ext uri="{E40237B7-FDA0-4F09-8148-C483321AD2D9}">
          <dgm14:cNvPr xmlns:dgm14="http://schemas.microsoft.com/office/drawing/2010/diagram" id="0" name="">
            <a:hlinkClick xmlns:r="http://schemas.openxmlformats.org/officeDocument/2006/relationships" r:id="rId15"/>
          </dgm14:cNvPr>
        </a:ext>
      </dgm:extLst>
    </dgm:pt>
    <dgm:pt modelId="{B634FC84-A76D-442D-89AE-8AF4BE534BEA}" type="parTrans" cxnId="{C78BE43F-059A-4D73-9F5E-B21B4DAF1946}">
      <dgm:prSet/>
      <dgm:spPr/>
      <dgm:t>
        <a:bodyPr/>
        <a:lstStyle/>
        <a:p>
          <a:endParaRPr lang="es-CO"/>
        </a:p>
      </dgm:t>
    </dgm:pt>
    <dgm:pt modelId="{E1C5F05F-778E-4346-A980-526C36269704}" type="sibTrans" cxnId="{C78BE43F-059A-4D73-9F5E-B21B4DAF1946}">
      <dgm:prSet/>
      <dgm:spPr>
        <a:ln>
          <a:noFill/>
        </a:ln>
      </dgm:spPr>
      <dgm:t>
        <a:bodyPr/>
        <a:lstStyle/>
        <a:p>
          <a:endParaRPr lang="es-CO"/>
        </a:p>
      </dgm:t>
    </dgm:pt>
    <dgm:pt modelId="{F5168544-A53C-45EB-97F9-6344A5343CB8}">
      <dgm:prSet custT="1"/>
      <dgm:spPr>
        <a:solidFill>
          <a:schemeClr val="accent6">
            <a:lumMod val="75000"/>
          </a:schemeClr>
        </a:solidFill>
      </dgm:spPr>
      <dgm:t>
        <a:bodyPr/>
        <a:lstStyle/>
        <a:p>
          <a:r>
            <a:rPr lang="es-CO" sz="1200">
              <a:latin typeface="Myriad Pro" panose="020B0503030403020204" pitchFamily="34" charset="0"/>
            </a:rPr>
            <a:t>Plan Bienestar e Incentivos</a:t>
          </a:r>
        </a:p>
      </dgm:t>
      <dgm:extLst>
        <a:ext uri="{E40237B7-FDA0-4F09-8148-C483321AD2D9}">
          <dgm14:cNvPr xmlns:dgm14="http://schemas.microsoft.com/office/drawing/2010/diagram" id="0" name="">
            <a:hlinkClick xmlns:r="http://schemas.openxmlformats.org/officeDocument/2006/relationships" r:id="rId16"/>
          </dgm14:cNvPr>
        </a:ext>
      </dgm:extLst>
    </dgm:pt>
    <dgm:pt modelId="{AAE51F1C-491D-4221-9E15-41B728F84119}" type="parTrans" cxnId="{7D8320A0-2258-4FC5-81E5-5A58CDDA937B}">
      <dgm:prSet/>
      <dgm:spPr/>
      <dgm:t>
        <a:bodyPr/>
        <a:lstStyle/>
        <a:p>
          <a:endParaRPr lang="es-CO"/>
        </a:p>
      </dgm:t>
    </dgm:pt>
    <dgm:pt modelId="{7F0BBA2B-C6DB-42B8-AA5C-DA9D90D22F40}" type="sibTrans" cxnId="{7D8320A0-2258-4FC5-81E5-5A58CDDA937B}">
      <dgm:prSet/>
      <dgm:spPr>
        <a:ln>
          <a:noFill/>
        </a:ln>
      </dgm:spPr>
      <dgm:t>
        <a:bodyPr/>
        <a:lstStyle/>
        <a:p>
          <a:endParaRPr lang="es-CO"/>
        </a:p>
      </dgm:t>
    </dgm:pt>
    <dgm:pt modelId="{3C39FFE7-02EA-415A-9A73-25675600DEB7}">
      <dgm:prSet custT="1"/>
      <dgm:spPr>
        <a:solidFill>
          <a:schemeClr val="accent6">
            <a:lumMod val="75000"/>
          </a:schemeClr>
        </a:solidFill>
      </dgm:spPr>
      <dgm:t>
        <a:bodyPr/>
        <a:lstStyle/>
        <a:p>
          <a:r>
            <a:rPr lang="es-CO" sz="1200">
              <a:latin typeface="Myriad Pro" panose="020B0503030403020204" pitchFamily="34" charset="0"/>
            </a:rPr>
            <a:t>Plan de Previsión RRHH</a:t>
          </a:r>
        </a:p>
      </dgm:t>
      <dgm:extLst>
        <a:ext uri="{E40237B7-FDA0-4F09-8148-C483321AD2D9}">
          <dgm14:cNvPr xmlns:dgm14="http://schemas.microsoft.com/office/drawing/2010/diagram" id="0" name="">
            <a:hlinkClick xmlns:r="http://schemas.openxmlformats.org/officeDocument/2006/relationships" r:id="rId17"/>
          </dgm14:cNvPr>
        </a:ext>
      </dgm:extLst>
    </dgm:pt>
    <dgm:pt modelId="{E2621663-EF59-47CE-8D43-E7C15EFD6409}" type="parTrans" cxnId="{3BA6FB8D-910E-44DA-9540-3E34DFA3CC58}">
      <dgm:prSet/>
      <dgm:spPr/>
      <dgm:t>
        <a:bodyPr/>
        <a:lstStyle/>
        <a:p>
          <a:endParaRPr lang="es-CO"/>
        </a:p>
      </dgm:t>
    </dgm:pt>
    <dgm:pt modelId="{6AACE2D0-4002-4D62-AC13-D351C136D4D0}" type="sibTrans" cxnId="{3BA6FB8D-910E-44DA-9540-3E34DFA3CC58}">
      <dgm:prSet/>
      <dgm:spPr>
        <a:ln>
          <a:noFill/>
        </a:ln>
      </dgm:spPr>
      <dgm:t>
        <a:bodyPr/>
        <a:lstStyle/>
        <a:p>
          <a:endParaRPr lang="es-CO"/>
        </a:p>
      </dgm:t>
    </dgm:pt>
    <dgm:pt modelId="{03B30B5D-033E-4CA7-9D2C-0D8D3A473316}">
      <dgm:prSet custT="1"/>
      <dgm:spPr>
        <a:solidFill>
          <a:schemeClr val="accent1">
            <a:lumMod val="75000"/>
          </a:schemeClr>
        </a:solidFill>
      </dgm:spPr>
      <dgm:t>
        <a:bodyPr/>
        <a:lstStyle/>
        <a:p>
          <a:r>
            <a:rPr lang="es-CO" sz="1400">
              <a:latin typeface="Myriad Pro" panose="020B0503030403020204" pitchFamily="34" charset="0"/>
            </a:rPr>
            <a:t>Plan de Gasto Público</a:t>
          </a:r>
        </a:p>
      </dgm:t>
      <dgm:extLst>
        <a:ext uri="{E40237B7-FDA0-4F09-8148-C483321AD2D9}">
          <dgm14:cNvPr xmlns:dgm14="http://schemas.microsoft.com/office/drawing/2010/diagram" id="0" name="">
            <a:hlinkClick xmlns:r="http://schemas.openxmlformats.org/officeDocument/2006/relationships" r:id="rId18"/>
          </dgm14:cNvPr>
        </a:ext>
      </dgm:extLst>
    </dgm:pt>
    <dgm:pt modelId="{84CD3FF9-B015-40E8-AD38-74B2C2A57F4D}" type="parTrans" cxnId="{4C0ED7AE-A7A2-4355-834E-73877826200C}">
      <dgm:prSet/>
      <dgm:spPr/>
      <dgm:t>
        <a:bodyPr/>
        <a:lstStyle/>
        <a:p>
          <a:endParaRPr lang="es-CO"/>
        </a:p>
      </dgm:t>
    </dgm:pt>
    <dgm:pt modelId="{F7159A2F-D2CB-4190-9975-EFD1DB7F0CAB}" type="sibTrans" cxnId="{4C0ED7AE-A7A2-4355-834E-73877826200C}">
      <dgm:prSet/>
      <dgm:spPr>
        <a:ln>
          <a:noFill/>
        </a:ln>
      </dgm:spPr>
      <dgm:t>
        <a:bodyPr/>
        <a:lstStyle/>
        <a:p>
          <a:endParaRPr lang="es-CO"/>
        </a:p>
      </dgm:t>
    </dgm:pt>
    <dgm:pt modelId="{DF435742-FFDC-4E35-9EC0-225F27F9021C}">
      <dgm:prSet custT="1"/>
      <dgm:spPr/>
      <dgm:t>
        <a:bodyPr/>
        <a:lstStyle/>
        <a:p>
          <a:r>
            <a:rPr lang="es-CO" sz="1000">
              <a:latin typeface="Myriad Pro" panose="020B0503030403020204" pitchFamily="34" charset="0"/>
            </a:rPr>
            <a:t>Plan Anual de Adquisiones</a:t>
          </a:r>
        </a:p>
      </dgm:t>
      <dgm:extLst>
        <a:ext uri="{E40237B7-FDA0-4F09-8148-C483321AD2D9}">
          <dgm14:cNvPr xmlns:dgm14="http://schemas.microsoft.com/office/drawing/2010/diagram" id="0" name="">
            <a:hlinkClick xmlns:r="http://schemas.openxmlformats.org/officeDocument/2006/relationships" r:id="rId19"/>
          </dgm14:cNvPr>
        </a:ext>
      </dgm:extLst>
    </dgm:pt>
    <dgm:pt modelId="{363E145C-50D6-4D40-A254-AEA3536357D6}" type="parTrans" cxnId="{7918A09B-E6EC-4046-BE16-21FB4E0E168F}">
      <dgm:prSet/>
      <dgm:spPr/>
      <dgm:t>
        <a:bodyPr/>
        <a:lstStyle/>
        <a:p>
          <a:endParaRPr lang="es-CO"/>
        </a:p>
      </dgm:t>
    </dgm:pt>
    <dgm:pt modelId="{A9C8262A-8C5D-42F0-8995-40CBE18173F1}" type="sibTrans" cxnId="{7918A09B-E6EC-4046-BE16-21FB4E0E168F}">
      <dgm:prSet/>
      <dgm:spPr>
        <a:ln>
          <a:noFill/>
        </a:ln>
      </dgm:spPr>
      <dgm:t>
        <a:bodyPr/>
        <a:lstStyle/>
        <a:p>
          <a:endParaRPr lang="es-CO"/>
        </a:p>
      </dgm:t>
    </dgm:pt>
    <dgm:pt modelId="{5A764596-76EA-44FD-9844-C4F3477793FA}" type="pres">
      <dgm:prSet presAssocID="{C637B66B-F99A-4F22-B900-F886A5A12C06}" presName="cycle" presStyleCnt="0">
        <dgm:presLayoutVars>
          <dgm:dir/>
          <dgm:resizeHandles val="exact"/>
        </dgm:presLayoutVars>
      </dgm:prSet>
      <dgm:spPr/>
    </dgm:pt>
    <dgm:pt modelId="{60842E39-50A8-44B9-968A-A4AA4E48B9E7}" type="pres">
      <dgm:prSet presAssocID="{F2C57218-D7FC-445C-ABB2-2774A9DBFF78}" presName="node" presStyleLbl="node1" presStyleIdx="0" presStyleCnt="19" custScaleX="174736" custScaleY="237199">
        <dgm:presLayoutVars>
          <dgm:bulletEnabled val="1"/>
        </dgm:presLayoutVars>
      </dgm:prSet>
      <dgm:spPr>
        <a:prstGeom prst="pentagon">
          <a:avLst/>
        </a:prstGeom>
      </dgm:spPr>
    </dgm:pt>
    <dgm:pt modelId="{BFD71421-2183-43E3-B8F1-FB7FCD98DF1E}" type="pres">
      <dgm:prSet presAssocID="{F2C57218-D7FC-445C-ABB2-2774A9DBFF78}" presName="spNode" presStyleCnt="0"/>
      <dgm:spPr/>
    </dgm:pt>
    <dgm:pt modelId="{DBF07BFE-E927-4125-B08E-33539D9F9484}" type="pres">
      <dgm:prSet presAssocID="{8DB85BF1-8E6B-484C-9840-D80E2553A6E2}" presName="sibTrans" presStyleLbl="sibTrans1D1" presStyleIdx="0" presStyleCnt="19"/>
      <dgm:spPr/>
    </dgm:pt>
    <dgm:pt modelId="{0079D3D2-EA32-493B-AA5E-62EBAAA4FED2}" type="pres">
      <dgm:prSet presAssocID="{03B30B5D-033E-4CA7-9D2C-0D8D3A473316}" presName="node" presStyleLbl="node1" presStyleIdx="1" presStyleCnt="19" custScaleX="174727" custScaleY="237553">
        <dgm:presLayoutVars>
          <dgm:bulletEnabled val="1"/>
        </dgm:presLayoutVars>
      </dgm:prSet>
      <dgm:spPr>
        <a:prstGeom prst="pentagon">
          <a:avLst/>
        </a:prstGeom>
      </dgm:spPr>
    </dgm:pt>
    <dgm:pt modelId="{B54BE611-44CE-4F43-A493-82358BFC3AAC}" type="pres">
      <dgm:prSet presAssocID="{03B30B5D-033E-4CA7-9D2C-0D8D3A473316}" presName="spNode" presStyleCnt="0"/>
      <dgm:spPr/>
    </dgm:pt>
    <dgm:pt modelId="{6246BF1A-B0FC-48A0-896C-800586FBA1E8}" type="pres">
      <dgm:prSet presAssocID="{F7159A2F-D2CB-4190-9975-EFD1DB7F0CAB}" presName="sibTrans" presStyleLbl="sibTrans1D1" presStyleIdx="1" presStyleCnt="19"/>
      <dgm:spPr/>
    </dgm:pt>
    <dgm:pt modelId="{3A9E96CA-3ED9-4F07-A1C7-9E87059BEFAC}" type="pres">
      <dgm:prSet presAssocID="{DF435742-FFDC-4E35-9EC0-225F27F9021C}" presName="node" presStyleLbl="node1" presStyleIdx="2" presStyleCnt="19" custScaleX="176888" custScaleY="207417">
        <dgm:presLayoutVars>
          <dgm:bulletEnabled val="1"/>
        </dgm:presLayoutVars>
      </dgm:prSet>
      <dgm:spPr>
        <a:prstGeom prst="pentagon">
          <a:avLst/>
        </a:prstGeom>
      </dgm:spPr>
    </dgm:pt>
    <dgm:pt modelId="{AE157272-8A08-4716-ADBC-7B29D51CC223}" type="pres">
      <dgm:prSet presAssocID="{DF435742-FFDC-4E35-9EC0-225F27F9021C}" presName="spNode" presStyleCnt="0"/>
      <dgm:spPr/>
    </dgm:pt>
    <dgm:pt modelId="{B2567EBB-52FD-4224-AE39-922FD372098F}" type="pres">
      <dgm:prSet presAssocID="{A9C8262A-8C5D-42F0-8995-40CBE18173F1}" presName="sibTrans" presStyleLbl="sibTrans1D1" presStyleIdx="2" presStyleCnt="19"/>
      <dgm:spPr/>
    </dgm:pt>
    <dgm:pt modelId="{B43B5E83-8BD5-4C6D-B125-5CD64E737143}" type="pres">
      <dgm:prSet presAssocID="{7257C309-CE3D-4817-8C1D-306631B75B08}" presName="node" presStyleLbl="node1" presStyleIdx="3" presStyleCnt="19" custScaleX="174736" custScaleY="237199">
        <dgm:presLayoutVars>
          <dgm:bulletEnabled val="1"/>
        </dgm:presLayoutVars>
      </dgm:prSet>
      <dgm:spPr>
        <a:prstGeom prst="pentagon">
          <a:avLst/>
        </a:prstGeom>
      </dgm:spPr>
    </dgm:pt>
    <dgm:pt modelId="{048EED06-5A84-4811-A102-1DDB1B948261}" type="pres">
      <dgm:prSet presAssocID="{7257C309-CE3D-4817-8C1D-306631B75B08}" presName="spNode" presStyleCnt="0"/>
      <dgm:spPr/>
    </dgm:pt>
    <dgm:pt modelId="{2203F5A6-EDD7-4A05-9B54-C16897B02A87}" type="pres">
      <dgm:prSet presAssocID="{96C4107C-2DDF-4A0A-B73B-CB7CC62D7004}" presName="sibTrans" presStyleLbl="sibTrans1D1" presStyleIdx="3" presStyleCnt="19"/>
      <dgm:spPr/>
    </dgm:pt>
    <dgm:pt modelId="{B48AD44C-21E2-484C-97D5-1A6B9DC2C686}" type="pres">
      <dgm:prSet presAssocID="{124CB021-5033-4D5A-BAC9-AF63695D6A61}" presName="node" presStyleLbl="node1" presStyleIdx="4" presStyleCnt="19" custScaleX="174736" custScaleY="237199" custRadScaleRad="99247" custRadScaleInc="5633">
        <dgm:presLayoutVars>
          <dgm:bulletEnabled val="1"/>
        </dgm:presLayoutVars>
      </dgm:prSet>
      <dgm:spPr>
        <a:prstGeom prst="pentagon">
          <a:avLst/>
        </a:prstGeom>
      </dgm:spPr>
    </dgm:pt>
    <dgm:pt modelId="{13EB079A-C35A-44EA-80FA-41CF86672689}" type="pres">
      <dgm:prSet presAssocID="{124CB021-5033-4D5A-BAC9-AF63695D6A61}" presName="spNode" presStyleCnt="0"/>
      <dgm:spPr/>
    </dgm:pt>
    <dgm:pt modelId="{7C326482-1191-4653-93FB-BDC014472D2E}" type="pres">
      <dgm:prSet presAssocID="{42951467-B451-47C5-B3DB-F7483BF262B2}" presName="sibTrans" presStyleLbl="sibTrans1D1" presStyleIdx="4" presStyleCnt="19"/>
      <dgm:spPr/>
    </dgm:pt>
    <dgm:pt modelId="{20CD565A-C383-48C5-AF63-E47F7ED77B19}" type="pres">
      <dgm:prSet presAssocID="{3C39FFE7-02EA-415A-9A73-25675600DEB7}" presName="node" presStyleLbl="node1" presStyleIdx="5" presStyleCnt="19" custScaleX="174736" custScaleY="237199">
        <dgm:presLayoutVars>
          <dgm:bulletEnabled val="1"/>
        </dgm:presLayoutVars>
      </dgm:prSet>
      <dgm:spPr>
        <a:prstGeom prst="pentagon">
          <a:avLst/>
        </a:prstGeom>
      </dgm:spPr>
    </dgm:pt>
    <dgm:pt modelId="{58B38670-9517-41FD-AD28-8C30F3853E82}" type="pres">
      <dgm:prSet presAssocID="{3C39FFE7-02EA-415A-9A73-25675600DEB7}" presName="spNode" presStyleCnt="0"/>
      <dgm:spPr/>
    </dgm:pt>
    <dgm:pt modelId="{F0C9131D-B400-4310-8FDD-509D7D11DEC0}" type="pres">
      <dgm:prSet presAssocID="{6AACE2D0-4002-4D62-AC13-D351C136D4D0}" presName="sibTrans" presStyleLbl="sibTrans1D1" presStyleIdx="5" presStyleCnt="19"/>
      <dgm:spPr/>
    </dgm:pt>
    <dgm:pt modelId="{AB1160FE-F071-4968-8D5B-7A739287145C}" type="pres">
      <dgm:prSet presAssocID="{F5168544-A53C-45EB-97F9-6344A5343CB8}" presName="node" presStyleLbl="node1" presStyleIdx="6" presStyleCnt="19" custScaleX="198049" custScaleY="237199">
        <dgm:presLayoutVars>
          <dgm:bulletEnabled val="1"/>
        </dgm:presLayoutVars>
      </dgm:prSet>
      <dgm:spPr>
        <a:prstGeom prst="pentagon">
          <a:avLst/>
        </a:prstGeom>
      </dgm:spPr>
    </dgm:pt>
    <dgm:pt modelId="{36C5460C-F66A-40EC-B9A6-9DCC85E0A607}" type="pres">
      <dgm:prSet presAssocID="{F5168544-A53C-45EB-97F9-6344A5343CB8}" presName="spNode" presStyleCnt="0"/>
      <dgm:spPr/>
    </dgm:pt>
    <dgm:pt modelId="{E6FE9B26-780B-4BC5-8F41-77CFE8323F66}" type="pres">
      <dgm:prSet presAssocID="{7F0BBA2B-C6DB-42B8-AA5C-DA9D90D22F40}" presName="sibTrans" presStyleLbl="sibTrans1D1" presStyleIdx="6" presStyleCnt="19"/>
      <dgm:spPr/>
    </dgm:pt>
    <dgm:pt modelId="{E271AC7F-4FAE-4573-9960-76FD76C7ACF7}" type="pres">
      <dgm:prSet presAssocID="{76F66FA8-8B58-4673-875D-27D3AF5C9428}" presName="node" presStyleLbl="node1" presStyleIdx="7" presStyleCnt="19" custScaleX="174736" custScaleY="237199">
        <dgm:presLayoutVars>
          <dgm:bulletEnabled val="1"/>
        </dgm:presLayoutVars>
      </dgm:prSet>
      <dgm:spPr>
        <a:prstGeom prst="pentagon">
          <a:avLst/>
        </a:prstGeom>
      </dgm:spPr>
    </dgm:pt>
    <dgm:pt modelId="{C13CCB99-01A9-4A8F-A3BB-416EFFBA9139}" type="pres">
      <dgm:prSet presAssocID="{76F66FA8-8B58-4673-875D-27D3AF5C9428}" presName="spNode" presStyleCnt="0"/>
      <dgm:spPr/>
    </dgm:pt>
    <dgm:pt modelId="{7255A365-0BD8-4A77-A84E-2979E90E3576}" type="pres">
      <dgm:prSet presAssocID="{E1C5F05F-778E-4346-A980-526C36269704}" presName="sibTrans" presStyleLbl="sibTrans1D1" presStyleIdx="7" presStyleCnt="19"/>
      <dgm:spPr/>
    </dgm:pt>
    <dgm:pt modelId="{74B934E4-E298-42D0-91E4-D012A252D27D}" type="pres">
      <dgm:prSet presAssocID="{16880E30-0580-4E2C-8A25-A28F1A650BE9}" presName="node" presStyleLbl="node1" presStyleIdx="8" presStyleCnt="19" custScaleX="187228" custScaleY="252293">
        <dgm:presLayoutVars>
          <dgm:bulletEnabled val="1"/>
        </dgm:presLayoutVars>
      </dgm:prSet>
      <dgm:spPr>
        <a:prstGeom prst="pentagon">
          <a:avLst/>
        </a:prstGeom>
      </dgm:spPr>
    </dgm:pt>
    <dgm:pt modelId="{025C90B2-C356-4C11-ACE5-98700377D5F7}" type="pres">
      <dgm:prSet presAssocID="{16880E30-0580-4E2C-8A25-A28F1A650BE9}" presName="spNode" presStyleCnt="0"/>
      <dgm:spPr/>
    </dgm:pt>
    <dgm:pt modelId="{47FE5816-1CC2-463A-B279-CD78F13DB78A}" type="pres">
      <dgm:prSet presAssocID="{3BD9C6B4-171A-4616-9D1F-23E7A0642DF8}" presName="sibTrans" presStyleLbl="sibTrans1D1" presStyleIdx="8" presStyleCnt="19"/>
      <dgm:spPr/>
    </dgm:pt>
    <dgm:pt modelId="{DDE2454F-E4FC-4B3B-A35A-CEB05F9F8C39}" type="pres">
      <dgm:prSet presAssocID="{9035EBF1-3B05-41A2-8467-44CE9DD8E2C7}" presName="node" presStyleLbl="node1" presStyleIdx="9" presStyleCnt="19" custScaleX="174736" custScaleY="237199">
        <dgm:presLayoutVars>
          <dgm:bulletEnabled val="1"/>
        </dgm:presLayoutVars>
      </dgm:prSet>
      <dgm:spPr>
        <a:prstGeom prst="pentagon">
          <a:avLst/>
        </a:prstGeom>
      </dgm:spPr>
    </dgm:pt>
    <dgm:pt modelId="{BD3EAB8F-03D0-4F98-ACD5-D332588261E4}" type="pres">
      <dgm:prSet presAssocID="{9035EBF1-3B05-41A2-8467-44CE9DD8E2C7}" presName="spNode" presStyleCnt="0"/>
      <dgm:spPr/>
    </dgm:pt>
    <dgm:pt modelId="{04163E92-EB08-4613-8BFB-8D726AC512F7}" type="pres">
      <dgm:prSet presAssocID="{DF1386DC-38B5-4BA4-A00A-E1D63FAE9514}" presName="sibTrans" presStyleLbl="sibTrans1D1" presStyleIdx="9" presStyleCnt="19"/>
      <dgm:spPr/>
    </dgm:pt>
    <dgm:pt modelId="{1BF03F5A-3150-41A6-8D8C-A0713AFFF3A4}" type="pres">
      <dgm:prSet presAssocID="{5FEC9D0D-D125-4903-8304-913C7BFBD153}" presName="node" presStyleLbl="node1" presStyleIdx="10" presStyleCnt="19" custScaleX="181303" custScaleY="237199">
        <dgm:presLayoutVars>
          <dgm:bulletEnabled val="1"/>
        </dgm:presLayoutVars>
      </dgm:prSet>
      <dgm:spPr>
        <a:prstGeom prst="pentagon">
          <a:avLst/>
        </a:prstGeom>
      </dgm:spPr>
    </dgm:pt>
    <dgm:pt modelId="{74908A99-E680-4B75-B56F-1EE59BA3C3DE}" type="pres">
      <dgm:prSet presAssocID="{5FEC9D0D-D125-4903-8304-913C7BFBD153}" presName="spNode" presStyleCnt="0"/>
      <dgm:spPr/>
    </dgm:pt>
    <dgm:pt modelId="{87089361-D481-4063-9883-14ED1206E096}" type="pres">
      <dgm:prSet presAssocID="{FCB63E95-FD02-41BC-A38C-95AF25EE6765}" presName="sibTrans" presStyleLbl="sibTrans1D1" presStyleIdx="10" presStyleCnt="19"/>
      <dgm:spPr/>
    </dgm:pt>
    <dgm:pt modelId="{557294F5-4D66-4529-B832-38920EA6223E}" type="pres">
      <dgm:prSet presAssocID="{36728C29-AC5E-4E78-A849-A35940A5BF5D}" presName="node" presStyleLbl="node1" presStyleIdx="11" presStyleCnt="19" custScaleX="174736" custScaleY="237199" custRadScaleRad="100925" custRadScaleInc="-4492">
        <dgm:presLayoutVars>
          <dgm:bulletEnabled val="1"/>
        </dgm:presLayoutVars>
      </dgm:prSet>
      <dgm:spPr>
        <a:prstGeom prst="pentagon">
          <a:avLst/>
        </a:prstGeom>
      </dgm:spPr>
    </dgm:pt>
    <dgm:pt modelId="{2BE11901-E443-4967-B80C-C53038FA97D1}" type="pres">
      <dgm:prSet presAssocID="{36728C29-AC5E-4E78-A849-A35940A5BF5D}" presName="spNode" presStyleCnt="0"/>
      <dgm:spPr/>
    </dgm:pt>
    <dgm:pt modelId="{445EB2FD-E34B-4A52-95A3-4796542C9F58}" type="pres">
      <dgm:prSet presAssocID="{76412904-2073-42B9-BEDA-8EE41F132968}" presName="sibTrans" presStyleLbl="sibTrans1D1" presStyleIdx="11" presStyleCnt="19"/>
      <dgm:spPr/>
    </dgm:pt>
    <dgm:pt modelId="{FB2F1020-8A34-42E9-9D6B-9231AD6B8070}" type="pres">
      <dgm:prSet presAssocID="{B9F19EC0-36B0-4DB0-818C-9BE0E014D52D}" presName="node" presStyleLbl="node1" presStyleIdx="12" presStyleCnt="19" custScaleX="213742" custScaleY="237199">
        <dgm:presLayoutVars>
          <dgm:bulletEnabled val="1"/>
        </dgm:presLayoutVars>
      </dgm:prSet>
      <dgm:spPr>
        <a:prstGeom prst="pentagon">
          <a:avLst/>
        </a:prstGeom>
      </dgm:spPr>
    </dgm:pt>
    <dgm:pt modelId="{82769727-3ABB-44C5-8C98-74E9D412F13B}" type="pres">
      <dgm:prSet presAssocID="{B9F19EC0-36B0-4DB0-818C-9BE0E014D52D}" presName="spNode" presStyleCnt="0"/>
      <dgm:spPr/>
    </dgm:pt>
    <dgm:pt modelId="{871B901C-A2A1-4D71-9A1A-4B2131786A4E}" type="pres">
      <dgm:prSet presAssocID="{504A3A7A-F82F-45B0-A5B6-5A14441FE4E8}" presName="sibTrans" presStyleLbl="sibTrans1D1" presStyleIdx="12" presStyleCnt="19"/>
      <dgm:spPr/>
    </dgm:pt>
    <dgm:pt modelId="{0D7DDDEF-6E51-4B41-954B-C31B808A9324}" type="pres">
      <dgm:prSet presAssocID="{3EBE0D76-72DB-40AF-83AC-FA10A1973E88}" presName="node" presStyleLbl="node1" presStyleIdx="13" presStyleCnt="19" custScaleX="174736" custScaleY="237199">
        <dgm:presLayoutVars>
          <dgm:bulletEnabled val="1"/>
        </dgm:presLayoutVars>
      </dgm:prSet>
      <dgm:spPr>
        <a:prstGeom prst="pentagon">
          <a:avLst/>
        </a:prstGeom>
      </dgm:spPr>
    </dgm:pt>
    <dgm:pt modelId="{1DB5D768-0A01-4E9E-AA49-5D472BED317F}" type="pres">
      <dgm:prSet presAssocID="{3EBE0D76-72DB-40AF-83AC-FA10A1973E88}" presName="spNode" presStyleCnt="0"/>
      <dgm:spPr/>
    </dgm:pt>
    <dgm:pt modelId="{5FC1239A-CF5C-4EDB-B536-9689DB271327}" type="pres">
      <dgm:prSet presAssocID="{EF36AD73-4C53-495C-8648-A533527F9EB2}" presName="sibTrans" presStyleLbl="sibTrans1D1" presStyleIdx="13" presStyleCnt="19"/>
      <dgm:spPr/>
    </dgm:pt>
    <dgm:pt modelId="{21A06E47-7509-4044-8BF9-0CA105CA5747}" type="pres">
      <dgm:prSet presAssocID="{71FAB709-A09C-46BF-BF81-F88CEEE30299}" presName="node" presStyleLbl="node1" presStyleIdx="14" presStyleCnt="19" custScaleX="204525" custScaleY="243492">
        <dgm:presLayoutVars>
          <dgm:bulletEnabled val="1"/>
        </dgm:presLayoutVars>
      </dgm:prSet>
      <dgm:spPr>
        <a:prstGeom prst="pentagon">
          <a:avLst/>
        </a:prstGeom>
      </dgm:spPr>
    </dgm:pt>
    <dgm:pt modelId="{68F52748-5B67-4ECC-BC8B-C4B26801FAFC}" type="pres">
      <dgm:prSet presAssocID="{71FAB709-A09C-46BF-BF81-F88CEEE30299}" presName="spNode" presStyleCnt="0"/>
      <dgm:spPr/>
    </dgm:pt>
    <dgm:pt modelId="{E5520A7F-AA1A-46CB-AAB8-9498D3C68059}" type="pres">
      <dgm:prSet presAssocID="{98538A3B-7694-4ED6-A191-48FEF27D6C47}" presName="sibTrans" presStyleLbl="sibTrans1D1" presStyleIdx="14" presStyleCnt="19"/>
      <dgm:spPr/>
    </dgm:pt>
    <dgm:pt modelId="{1B74EF80-407B-49FE-962F-E04064A5E42F}" type="pres">
      <dgm:prSet presAssocID="{2B5E3540-492D-43BD-A6C1-8C5AE0BE4950}" presName="node" presStyleLbl="node1" presStyleIdx="15" presStyleCnt="19" custScaleX="199870" custScaleY="275523">
        <dgm:presLayoutVars>
          <dgm:bulletEnabled val="1"/>
        </dgm:presLayoutVars>
      </dgm:prSet>
      <dgm:spPr>
        <a:prstGeom prst="pentagon">
          <a:avLst/>
        </a:prstGeom>
      </dgm:spPr>
    </dgm:pt>
    <dgm:pt modelId="{628E12ED-F37A-4714-BB9E-84014BC7B9CA}" type="pres">
      <dgm:prSet presAssocID="{2B5E3540-492D-43BD-A6C1-8C5AE0BE4950}" presName="spNode" presStyleCnt="0"/>
      <dgm:spPr/>
    </dgm:pt>
    <dgm:pt modelId="{A5947DCB-33E4-4A2E-9B9D-76A651B95947}" type="pres">
      <dgm:prSet presAssocID="{A1CF245D-6E0C-49B5-8E49-BB509DE56E70}" presName="sibTrans" presStyleLbl="sibTrans1D1" presStyleIdx="15" presStyleCnt="19"/>
      <dgm:spPr/>
    </dgm:pt>
    <dgm:pt modelId="{C0EBAE9F-07A8-4505-9D29-964EE9C95CD6}" type="pres">
      <dgm:prSet presAssocID="{0296BFBD-AB2D-46EF-9890-9BAF1FAE4085}" presName="node" presStyleLbl="node1" presStyleIdx="16" presStyleCnt="19" custScaleX="192881" custScaleY="237199">
        <dgm:presLayoutVars>
          <dgm:bulletEnabled val="1"/>
        </dgm:presLayoutVars>
      </dgm:prSet>
      <dgm:spPr>
        <a:prstGeom prst="pentagon">
          <a:avLst/>
        </a:prstGeom>
      </dgm:spPr>
    </dgm:pt>
    <dgm:pt modelId="{CEA01F0C-574E-44F3-9F7E-3C6D9E73019E}" type="pres">
      <dgm:prSet presAssocID="{0296BFBD-AB2D-46EF-9890-9BAF1FAE4085}" presName="spNode" presStyleCnt="0"/>
      <dgm:spPr/>
    </dgm:pt>
    <dgm:pt modelId="{2F658093-BE7C-4B94-99DA-81DEF6A1B8AD}" type="pres">
      <dgm:prSet presAssocID="{8B7CAF7D-5556-4A07-B5CE-6DB118392E46}" presName="sibTrans" presStyleLbl="sibTrans1D1" presStyleIdx="16" presStyleCnt="19"/>
      <dgm:spPr/>
    </dgm:pt>
    <dgm:pt modelId="{C4AECC3A-A064-48FA-902A-B9D970FD0311}" type="pres">
      <dgm:prSet presAssocID="{5B77AA16-5460-4BB3-BFB7-611E65126A79}" presName="node" presStyleLbl="node1" presStyleIdx="17" presStyleCnt="19" custScaleX="192060" custScaleY="237199">
        <dgm:presLayoutVars>
          <dgm:bulletEnabled val="1"/>
        </dgm:presLayoutVars>
      </dgm:prSet>
      <dgm:spPr>
        <a:prstGeom prst="pentagon">
          <a:avLst/>
        </a:prstGeom>
      </dgm:spPr>
    </dgm:pt>
    <dgm:pt modelId="{216E843E-29FA-4295-88A9-35CA05A35983}" type="pres">
      <dgm:prSet presAssocID="{5B77AA16-5460-4BB3-BFB7-611E65126A79}" presName="spNode" presStyleCnt="0"/>
      <dgm:spPr/>
    </dgm:pt>
    <dgm:pt modelId="{9FBAFB75-4D48-431F-9E4B-52EFA93B5FF0}" type="pres">
      <dgm:prSet presAssocID="{C697E105-4354-4954-A7A5-F612C20F5C04}" presName="sibTrans" presStyleLbl="sibTrans1D1" presStyleIdx="17" presStyleCnt="19"/>
      <dgm:spPr/>
    </dgm:pt>
    <dgm:pt modelId="{31F9A451-E0B2-48DF-82E2-1C7937C371B2}" type="pres">
      <dgm:prSet presAssocID="{2D8B542F-69DE-4950-97C6-EC08EAC2BB87}" presName="node" presStyleLbl="node1" presStyleIdx="18" presStyleCnt="19" custScaleX="174736" custScaleY="237199">
        <dgm:presLayoutVars>
          <dgm:bulletEnabled val="1"/>
        </dgm:presLayoutVars>
      </dgm:prSet>
      <dgm:spPr>
        <a:prstGeom prst="pentagon">
          <a:avLst/>
        </a:prstGeom>
      </dgm:spPr>
    </dgm:pt>
    <dgm:pt modelId="{465758F8-AC63-43F7-894A-899CB0CA66C3}" type="pres">
      <dgm:prSet presAssocID="{2D8B542F-69DE-4950-97C6-EC08EAC2BB87}" presName="spNode" presStyleCnt="0"/>
      <dgm:spPr/>
    </dgm:pt>
    <dgm:pt modelId="{65A2142B-8E54-4ECA-98B3-20A5575C1F3D}" type="pres">
      <dgm:prSet presAssocID="{2772F82E-8239-4264-95C8-1A0E41DF5794}" presName="sibTrans" presStyleLbl="sibTrans1D1" presStyleIdx="18" presStyleCnt="19"/>
      <dgm:spPr/>
    </dgm:pt>
  </dgm:ptLst>
  <dgm:cxnLst>
    <dgm:cxn modelId="{68CE1203-C6A2-4D54-A230-5337BE643585}" type="presOf" srcId="{2772F82E-8239-4264-95C8-1A0E41DF5794}" destId="{65A2142B-8E54-4ECA-98B3-20A5575C1F3D}" srcOrd="0" destOrd="0" presId="urn:microsoft.com/office/officeart/2005/8/layout/cycle6"/>
    <dgm:cxn modelId="{3F434504-17C5-4E98-964D-4E95684BCA33}" type="presOf" srcId="{16880E30-0580-4E2C-8A25-A28F1A650BE9}" destId="{74B934E4-E298-42D0-91E4-D012A252D27D}" srcOrd="0" destOrd="0" presId="urn:microsoft.com/office/officeart/2005/8/layout/cycle6"/>
    <dgm:cxn modelId="{8645CD26-DF34-4937-B836-260E3C90707F}" type="presOf" srcId="{03B30B5D-033E-4CA7-9D2C-0D8D3A473316}" destId="{0079D3D2-EA32-493B-AA5E-62EBAAA4FED2}" srcOrd="0" destOrd="0" presId="urn:microsoft.com/office/officeart/2005/8/layout/cycle6"/>
    <dgm:cxn modelId="{B9969B2A-B28C-4C73-8C08-D0A9AD7FB934}" type="presOf" srcId="{FCB63E95-FD02-41BC-A38C-95AF25EE6765}" destId="{87089361-D481-4063-9883-14ED1206E096}" srcOrd="0" destOrd="0" presId="urn:microsoft.com/office/officeart/2005/8/layout/cycle6"/>
    <dgm:cxn modelId="{0CE18F2D-2358-4AE9-9980-4B708C4D6F6A}" type="presOf" srcId="{2D8B542F-69DE-4950-97C6-EC08EAC2BB87}" destId="{31F9A451-E0B2-48DF-82E2-1C7937C371B2}" srcOrd="0" destOrd="0" presId="urn:microsoft.com/office/officeart/2005/8/layout/cycle6"/>
    <dgm:cxn modelId="{01485635-0F06-465A-BBB1-415F53F44F52}" type="presOf" srcId="{76F66FA8-8B58-4673-875D-27D3AF5C9428}" destId="{E271AC7F-4FAE-4573-9960-76FD76C7ACF7}" srcOrd="0" destOrd="0" presId="urn:microsoft.com/office/officeart/2005/8/layout/cycle6"/>
    <dgm:cxn modelId="{C78BE43F-059A-4D73-9F5E-B21B4DAF1946}" srcId="{C637B66B-F99A-4F22-B900-F886A5A12C06}" destId="{76F66FA8-8B58-4673-875D-27D3AF5C9428}" srcOrd="7" destOrd="0" parTransId="{B634FC84-A76D-442D-89AE-8AF4BE534BEA}" sibTransId="{E1C5F05F-778E-4346-A980-526C36269704}"/>
    <dgm:cxn modelId="{27CE8240-6109-46A2-B51E-CBB7741D46C6}" type="presOf" srcId="{B9F19EC0-36B0-4DB0-818C-9BE0E014D52D}" destId="{FB2F1020-8A34-42E9-9D6B-9231AD6B8070}" srcOrd="0" destOrd="0" presId="urn:microsoft.com/office/officeart/2005/8/layout/cycle6"/>
    <dgm:cxn modelId="{B231FF5C-F534-4B1D-8D51-76703A09CA94}" srcId="{C637B66B-F99A-4F22-B900-F886A5A12C06}" destId="{0296BFBD-AB2D-46EF-9890-9BAF1FAE4085}" srcOrd="16" destOrd="0" parTransId="{B66F391A-0DD6-4351-B2E6-35271C6AE560}" sibTransId="{8B7CAF7D-5556-4A07-B5CE-6DB118392E46}"/>
    <dgm:cxn modelId="{A443645E-1953-40B0-96E6-F8E4251BBE8F}" type="presOf" srcId="{A1CF245D-6E0C-49B5-8E49-BB509DE56E70}" destId="{A5947DCB-33E4-4A2E-9B9D-76A651B95947}" srcOrd="0" destOrd="0" presId="urn:microsoft.com/office/officeart/2005/8/layout/cycle6"/>
    <dgm:cxn modelId="{DE166C45-0AD2-4A91-9A77-8D1723B88915}" type="presOf" srcId="{96C4107C-2DDF-4A0A-B73B-CB7CC62D7004}" destId="{2203F5A6-EDD7-4A05-9B54-C16897B02A87}" srcOrd="0" destOrd="0" presId="urn:microsoft.com/office/officeart/2005/8/layout/cycle6"/>
    <dgm:cxn modelId="{87DFF246-B711-43BF-A0E6-9558E379274D}" type="presOf" srcId="{5FEC9D0D-D125-4903-8304-913C7BFBD153}" destId="{1BF03F5A-3150-41A6-8D8C-A0713AFFF3A4}" srcOrd="0" destOrd="0" presId="urn:microsoft.com/office/officeart/2005/8/layout/cycle6"/>
    <dgm:cxn modelId="{358E0A47-3BB2-4950-86D2-A73B20EDE0B9}" type="presOf" srcId="{F2C57218-D7FC-445C-ABB2-2774A9DBFF78}" destId="{60842E39-50A8-44B9-968A-A4AA4E48B9E7}" srcOrd="0" destOrd="0" presId="urn:microsoft.com/office/officeart/2005/8/layout/cycle6"/>
    <dgm:cxn modelId="{AE7B2C67-C68B-4ACE-96AC-7659E1D8BCB3}" type="presOf" srcId="{C697E105-4354-4954-A7A5-F612C20F5C04}" destId="{9FBAFB75-4D48-431F-9E4B-52EFA93B5FF0}" srcOrd="0" destOrd="0" presId="urn:microsoft.com/office/officeart/2005/8/layout/cycle6"/>
    <dgm:cxn modelId="{462D6D6B-B6F4-4947-9E3F-58FD1CF69573}" type="presOf" srcId="{98538A3B-7694-4ED6-A191-48FEF27D6C47}" destId="{E5520A7F-AA1A-46CB-AAB8-9498D3C68059}" srcOrd="0" destOrd="0" presId="urn:microsoft.com/office/officeart/2005/8/layout/cycle6"/>
    <dgm:cxn modelId="{CC0D4950-4D75-4BA4-8743-2217532EEC60}" type="presOf" srcId="{5B77AA16-5460-4BB3-BFB7-611E65126A79}" destId="{C4AECC3A-A064-48FA-902A-B9D970FD0311}" srcOrd="0" destOrd="0" presId="urn:microsoft.com/office/officeart/2005/8/layout/cycle6"/>
    <dgm:cxn modelId="{DA5FD850-5808-4D8A-9A6A-4EEFB1EC1BA1}" type="presOf" srcId="{8DB85BF1-8E6B-484C-9840-D80E2553A6E2}" destId="{DBF07BFE-E927-4125-B08E-33539D9F9484}" srcOrd="0" destOrd="0" presId="urn:microsoft.com/office/officeart/2005/8/layout/cycle6"/>
    <dgm:cxn modelId="{40A30C52-C4B9-4927-9527-0F5B4C3EDF06}" type="presOf" srcId="{2B5E3540-492D-43BD-A6C1-8C5AE0BE4950}" destId="{1B74EF80-407B-49FE-962F-E04064A5E42F}" srcOrd="0" destOrd="0" presId="urn:microsoft.com/office/officeart/2005/8/layout/cycle6"/>
    <dgm:cxn modelId="{6BAC0053-A16C-4810-BE8B-0B0FC94873FF}" srcId="{C637B66B-F99A-4F22-B900-F886A5A12C06}" destId="{9035EBF1-3B05-41A2-8467-44CE9DD8E2C7}" srcOrd="9" destOrd="0" parTransId="{B4907AC0-C73B-44F0-B8E1-E854C42D728F}" sibTransId="{DF1386DC-38B5-4BA4-A00A-E1D63FAE9514}"/>
    <dgm:cxn modelId="{D68E5B74-4616-420C-8BE3-8BEF29D97A5B}" srcId="{C637B66B-F99A-4F22-B900-F886A5A12C06}" destId="{2D8B542F-69DE-4950-97C6-EC08EAC2BB87}" srcOrd="18" destOrd="0" parTransId="{2A36272A-EE99-477D-9194-2BC9E0501DDC}" sibTransId="{2772F82E-8239-4264-95C8-1A0E41DF5794}"/>
    <dgm:cxn modelId="{DA003C55-AC82-4875-BADF-34EC7E277047}" srcId="{C637B66B-F99A-4F22-B900-F886A5A12C06}" destId="{71FAB709-A09C-46BF-BF81-F88CEEE30299}" srcOrd="14" destOrd="0" parTransId="{FA2F678B-9140-43CE-ACB7-E9F66F48B34B}" sibTransId="{98538A3B-7694-4ED6-A191-48FEF27D6C47}"/>
    <dgm:cxn modelId="{2E2D9B55-8492-4A35-8B8E-3498E26D90A1}" type="presOf" srcId="{F5168544-A53C-45EB-97F9-6344A5343CB8}" destId="{AB1160FE-F071-4968-8D5B-7A739287145C}" srcOrd="0" destOrd="0" presId="urn:microsoft.com/office/officeart/2005/8/layout/cycle6"/>
    <dgm:cxn modelId="{763DD457-F430-4B99-9A76-4793D7C44977}" srcId="{C637B66B-F99A-4F22-B900-F886A5A12C06}" destId="{124CB021-5033-4D5A-BAC9-AF63695D6A61}" srcOrd="4" destOrd="0" parTransId="{4D0A8EAF-0FC9-4875-8217-4ABCA5A87200}" sibTransId="{42951467-B451-47C5-B3DB-F7483BF262B2}"/>
    <dgm:cxn modelId="{2886A180-646B-4D71-8727-6544059CB48C}" srcId="{C637B66B-F99A-4F22-B900-F886A5A12C06}" destId="{7257C309-CE3D-4817-8C1D-306631B75B08}" srcOrd="3" destOrd="0" parTransId="{F3AB452E-CA81-419E-8E1B-6D6A93170A3D}" sibTransId="{96C4107C-2DDF-4A0A-B73B-CB7CC62D7004}"/>
    <dgm:cxn modelId="{00212E84-B29F-438D-B6B9-4B0B289CBBF6}" type="presOf" srcId="{7F0BBA2B-C6DB-42B8-AA5C-DA9D90D22F40}" destId="{E6FE9B26-780B-4BC5-8F41-77CFE8323F66}" srcOrd="0" destOrd="0" presId="urn:microsoft.com/office/officeart/2005/8/layout/cycle6"/>
    <dgm:cxn modelId="{67FEEF87-14A5-4094-BFA6-17FBDF46AA01}" type="presOf" srcId="{71FAB709-A09C-46BF-BF81-F88CEEE30299}" destId="{21A06E47-7509-4044-8BF9-0CA105CA5747}" srcOrd="0" destOrd="0" presId="urn:microsoft.com/office/officeart/2005/8/layout/cycle6"/>
    <dgm:cxn modelId="{3BA6FB8D-910E-44DA-9540-3E34DFA3CC58}" srcId="{C637B66B-F99A-4F22-B900-F886A5A12C06}" destId="{3C39FFE7-02EA-415A-9A73-25675600DEB7}" srcOrd="5" destOrd="0" parTransId="{E2621663-EF59-47CE-8D43-E7C15EFD6409}" sibTransId="{6AACE2D0-4002-4D62-AC13-D351C136D4D0}"/>
    <dgm:cxn modelId="{4482168E-8184-4BC8-ADE4-56A8C7220ACE}" type="presOf" srcId="{EF36AD73-4C53-495C-8648-A533527F9EB2}" destId="{5FC1239A-CF5C-4EDB-B536-9689DB271327}" srcOrd="0" destOrd="0" presId="urn:microsoft.com/office/officeart/2005/8/layout/cycle6"/>
    <dgm:cxn modelId="{0A273392-EF95-4425-BD0E-EAEB9A88BA57}" type="presOf" srcId="{124CB021-5033-4D5A-BAC9-AF63695D6A61}" destId="{B48AD44C-21E2-484C-97D5-1A6B9DC2C686}" srcOrd="0" destOrd="0" presId="urn:microsoft.com/office/officeart/2005/8/layout/cycle6"/>
    <dgm:cxn modelId="{FA404498-A7BF-4D2C-94A4-CA1468BAF83D}" srcId="{C637B66B-F99A-4F22-B900-F886A5A12C06}" destId="{2B5E3540-492D-43BD-A6C1-8C5AE0BE4950}" srcOrd="15" destOrd="0" parTransId="{C2D7CCBC-32A0-49E8-B948-87F7EFDC35E0}" sibTransId="{A1CF245D-6E0C-49B5-8E49-BB509DE56E70}"/>
    <dgm:cxn modelId="{7918A09B-E6EC-4046-BE16-21FB4E0E168F}" srcId="{C637B66B-F99A-4F22-B900-F886A5A12C06}" destId="{DF435742-FFDC-4E35-9EC0-225F27F9021C}" srcOrd="2" destOrd="0" parTransId="{363E145C-50D6-4D40-A254-AEA3536357D6}" sibTransId="{A9C8262A-8C5D-42F0-8995-40CBE18173F1}"/>
    <dgm:cxn modelId="{7D8320A0-2258-4FC5-81E5-5A58CDDA937B}" srcId="{C637B66B-F99A-4F22-B900-F886A5A12C06}" destId="{F5168544-A53C-45EB-97F9-6344A5343CB8}" srcOrd="6" destOrd="0" parTransId="{AAE51F1C-491D-4221-9E15-41B728F84119}" sibTransId="{7F0BBA2B-C6DB-42B8-AA5C-DA9D90D22F40}"/>
    <dgm:cxn modelId="{9FB6EFA3-A749-4128-8C3A-5F1D895B7875}" srcId="{C637B66B-F99A-4F22-B900-F886A5A12C06}" destId="{5B77AA16-5460-4BB3-BFB7-611E65126A79}" srcOrd="17" destOrd="0" parTransId="{723DEBC6-0692-4E8B-9FFF-1774077059E8}" sibTransId="{C697E105-4354-4954-A7A5-F612C20F5C04}"/>
    <dgm:cxn modelId="{75778AAC-83F3-4D3B-8B12-EACE1F46AED6}" srcId="{C637B66B-F99A-4F22-B900-F886A5A12C06}" destId="{B9F19EC0-36B0-4DB0-818C-9BE0E014D52D}" srcOrd="12" destOrd="0" parTransId="{91372A3C-C4DD-44A2-B954-FDA116B30266}" sibTransId="{504A3A7A-F82F-45B0-A5B6-5A14441FE4E8}"/>
    <dgm:cxn modelId="{4C0ED7AE-A7A2-4355-834E-73877826200C}" srcId="{C637B66B-F99A-4F22-B900-F886A5A12C06}" destId="{03B30B5D-033E-4CA7-9D2C-0D8D3A473316}" srcOrd="1" destOrd="0" parTransId="{84CD3FF9-B015-40E8-AD38-74B2C2A57F4D}" sibTransId="{F7159A2F-D2CB-4190-9975-EFD1DB7F0CAB}"/>
    <dgm:cxn modelId="{A4BB30B2-2374-48A8-A23D-CF29041F2B76}" type="presOf" srcId="{6AACE2D0-4002-4D62-AC13-D351C136D4D0}" destId="{F0C9131D-B400-4310-8FDD-509D7D11DEC0}" srcOrd="0" destOrd="0" presId="urn:microsoft.com/office/officeart/2005/8/layout/cycle6"/>
    <dgm:cxn modelId="{12A079B2-4A0F-4E0C-BB2D-37B68E9AF69F}" type="presOf" srcId="{7257C309-CE3D-4817-8C1D-306631B75B08}" destId="{B43B5E83-8BD5-4C6D-B125-5CD64E737143}" srcOrd="0" destOrd="0" presId="urn:microsoft.com/office/officeart/2005/8/layout/cycle6"/>
    <dgm:cxn modelId="{D41857B7-F9C5-40D5-8E60-85D9B245F5D0}" type="presOf" srcId="{C637B66B-F99A-4F22-B900-F886A5A12C06}" destId="{5A764596-76EA-44FD-9844-C4F3477793FA}" srcOrd="0" destOrd="0" presId="urn:microsoft.com/office/officeart/2005/8/layout/cycle6"/>
    <dgm:cxn modelId="{33C54BB9-8394-4059-8306-3008A600C591}" type="presOf" srcId="{0296BFBD-AB2D-46EF-9890-9BAF1FAE4085}" destId="{C0EBAE9F-07A8-4505-9D29-964EE9C95CD6}" srcOrd="0" destOrd="0" presId="urn:microsoft.com/office/officeart/2005/8/layout/cycle6"/>
    <dgm:cxn modelId="{0A49CFBA-3278-4C66-B899-5B889CDF9FAC}" type="presOf" srcId="{DF1386DC-38B5-4BA4-A00A-E1D63FAE9514}" destId="{04163E92-EB08-4613-8BFB-8D726AC512F7}" srcOrd="0" destOrd="0" presId="urn:microsoft.com/office/officeart/2005/8/layout/cycle6"/>
    <dgm:cxn modelId="{26CDCFBE-687C-455E-9F86-26880C520E18}" type="presOf" srcId="{E1C5F05F-778E-4346-A980-526C36269704}" destId="{7255A365-0BD8-4A77-A84E-2979E90E3576}" srcOrd="0" destOrd="0" presId="urn:microsoft.com/office/officeart/2005/8/layout/cycle6"/>
    <dgm:cxn modelId="{B7E6D0C0-A413-4759-AE55-EBC23E50514D}" type="presOf" srcId="{8B7CAF7D-5556-4A07-B5CE-6DB118392E46}" destId="{2F658093-BE7C-4B94-99DA-81DEF6A1B8AD}" srcOrd="0" destOrd="0" presId="urn:microsoft.com/office/officeart/2005/8/layout/cycle6"/>
    <dgm:cxn modelId="{64F67EC6-6707-4DBA-83A2-AF1EAC373ABC}" type="presOf" srcId="{9035EBF1-3B05-41A2-8467-44CE9DD8E2C7}" destId="{DDE2454F-E4FC-4B3B-A35A-CEB05F9F8C39}" srcOrd="0" destOrd="0" presId="urn:microsoft.com/office/officeart/2005/8/layout/cycle6"/>
    <dgm:cxn modelId="{708514C8-2E38-4783-BAC2-9D6F36FAE6E0}" type="presOf" srcId="{42951467-B451-47C5-B3DB-F7483BF262B2}" destId="{7C326482-1191-4653-93FB-BDC014472D2E}" srcOrd="0" destOrd="0" presId="urn:microsoft.com/office/officeart/2005/8/layout/cycle6"/>
    <dgm:cxn modelId="{3D185AC8-594F-41AC-9FDD-863B9FCEFB3E}" type="presOf" srcId="{3C39FFE7-02EA-415A-9A73-25675600DEB7}" destId="{20CD565A-C383-48C5-AF63-E47F7ED77B19}" srcOrd="0" destOrd="0" presId="urn:microsoft.com/office/officeart/2005/8/layout/cycle6"/>
    <dgm:cxn modelId="{965435CD-96C0-461F-B651-47B4E1065E64}" srcId="{C637B66B-F99A-4F22-B900-F886A5A12C06}" destId="{36728C29-AC5E-4E78-A849-A35940A5BF5D}" srcOrd="11" destOrd="0" parTransId="{5FAA90CA-3282-4ED9-A06B-BD91D4A4EE0D}" sibTransId="{76412904-2073-42B9-BEDA-8EE41F132968}"/>
    <dgm:cxn modelId="{1275F1CD-89B5-494F-AD1A-4D3D1CCDF295}" type="presOf" srcId="{F7159A2F-D2CB-4190-9975-EFD1DB7F0CAB}" destId="{6246BF1A-B0FC-48A0-896C-800586FBA1E8}" srcOrd="0" destOrd="0" presId="urn:microsoft.com/office/officeart/2005/8/layout/cycle6"/>
    <dgm:cxn modelId="{4288D2D9-B05D-407D-8646-B17513031139}" type="presOf" srcId="{A9C8262A-8C5D-42F0-8995-40CBE18173F1}" destId="{B2567EBB-52FD-4224-AE39-922FD372098F}" srcOrd="0" destOrd="0" presId="urn:microsoft.com/office/officeart/2005/8/layout/cycle6"/>
    <dgm:cxn modelId="{0DE487DC-905D-4685-8FEF-6FFBA78EC481}" srcId="{C637B66B-F99A-4F22-B900-F886A5A12C06}" destId="{3EBE0D76-72DB-40AF-83AC-FA10A1973E88}" srcOrd="13" destOrd="0" parTransId="{CC744025-A000-40D5-86DD-C64DB64EF769}" sibTransId="{EF36AD73-4C53-495C-8648-A533527F9EB2}"/>
    <dgm:cxn modelId="{55BB21DF-74BD-45D1-9344-344788FBFC66}" type="presOf" srcId="{3BD9C6B4-171A-4616-9D1F-23E7A0642DF8}" destId="{47FE5816-1CC2-463A-B279-CD78F13DB78A}" srcOrd="0" destOrd="0" presId="urn:microsoft.com/office/officeart/2005/8/layout/cycle6"/>
    <dgm:cxn modelId="{CF98B4E6-FF59-41BA-9A18-D8319A6A9032}" srcId="{C637B66B-F99A-4F22-B900-F886A5A12C06}" destId="{F2C57218-D7FC-445C-ABB2-2774A9DBFF78}" srcOrd="0" destOrd="0" parTransId="{1C004160-6997-43F9-9ED9-941D67B2EA92}" sibTransId="{8DB85BF1-8E6B-484C-9840-D80E2553A6E2}"/>
    <dgm:cxn modelId="{3E9E9DEC-0020-4D67-97BB-566357EECCC3}" srcId="{C637B66B-F99A-4F22-B900-F886A5A12C06}" destId="{16880E30-0580-4E2C-8A25-A28F1A650BE9}" srcOrd="8" destOrd="0" parTransId="{6378EB91-85E1-477C-83D9-633F7BDB1DF1}" sibTransId="{3BD9C6B4-171A-4616-9D1F-23E7A0642DF8}"/>
    <dgm:cxn modelId="{0239FEED-B445-4206-8F6A-4FB91D2C9D7A}" type="presOf" srcId="{504A3A7A-F82F-45B0-A5B6-5A14441FE4E8}" destId="{871B901C-A2A1-4D71-9A1A-4B2131786A4E}" srcOrd="0" destOrd="0" presId="urn:microsoft.com/office/officeart/2005/8/layout/cycle6"/>
    <dgm:cxn modelId="{92AC4DEF-DE3D-4510-B3DD-348448F113F4}" srcId="{C637B66B-F99A-4F22-B900-F886A5A12C06}" destId="{5FEC9D0D-D125-4903-8304-913C7BFBD153}" srcOrd="10" destOrd="0" parTransId="{3D525DAB-BFCB-4C66-B7AA-C5FDAEFFE5A8}" sibTransId="{FCB63E95-FD02-41BC-A38C-95AF25EE6765}"/>
    <dgm:cxn modelId="{15C091F8-A759-4E7B-93E9-FFBB3D80A4B2}" type="presOf" srcId="{76412904-2073-42B9-BEDA-8EE41F132968}" destId="{445EB2FD-E34B-4A52-95A3-4796542C9F58}" srcOrd="0" destOrd="0" presId="urn:microsoft.com/office/officeart/2005/8/layout/cycle6"/>
    <dgm:cxn modelId="{0396FDF8-E3B6-43ED-8BD8-5E98260509AC}" type="presOf" srcId="{3EBE0D76-72DB-40AF-83AC-FA10A1973E88}" destId="{0D7DDDEF-6E51-4B41-954B-C31B808A9324}" srcOrd="0" destOrd="0" presId="urn:microsoft.com/office/officeart/2005/8/layout/cycle6"/>
    <dgm:cxn modelId="{19353DF9-8948-4A16-8A28-C384CA244151}" type="presOf" srcId="{36728C29-AC5E-4E78-A849-A35940A5BF5D}" destId="{557294F5-4D66-4529-B832-38920EA6223E}" srcOrd="0" destOrd="0" presId="urn:microsoft.com/office/officeart/2005/8/layout/cycle6"/>
    <dgm:cxn modelId="{324988FE-DF70-4D15-9F9A-C00587428832}" type="presOf" srcId="{DF435742-FFDC-4E35-9EC0-225F27F9021C}" destId="{3A9E96CA-3ED9-4F07-A1C7-9E87059BEFAC}" srcOrd="0" destOrd="0" presId="urn:microsoft.com/office/officeart/2005/8/layout/cycle6"/>
    <dgm:cxn modelId="{891EF0A4-76F8-4284-97DF-F64BF5F77777}" type="presParOf" srcId="{5A764596-76EA-44FD-9844-C4F3477793FA}" destId="{60842E39-50A8-44B9-968A-A4AA4E48B9E7}" srcOrd="0" destOrd="0" presId="urn:microsoft.com/office/officeart/2005/8/layout/cycle6"/>
    <dgm:cxn modelId="{3629AE34-626F-4A23-89AA-BCD32FABEF4B}" type="presParOf" srcId="{5A764596-76EA-44FD-9844-C4F3477793FA}" destId="{BFD71421-2183-43E3-B8F1-FB7FCD98DF1E}" srcOrd="1" destOrd="0" presId="urn:microsoft.com/office/officeart/2005/8/layout/cycle6"/>
    <dgm:cxn modelId="{30F43AB1-C085-4F5E-800A-B096C44EE65B}" type="presParOf" srcId="{5A764596-76EA-44FD-9844-C4F3477793FA}" destId="{DBF07BFE-E927-4125-B08E-33539D9F9484}" srcOrd="2" destOrd="0" presId="urn:microsoft.com/office/officeart/2005/8/layout/cycle6"/>
    <dgm:cxn modelId="{892E5D47-A485-4B36-BBFD-FEBB962603BA}" type="presParOf" srcId="{5A764596-76EA-44FD-9844-C4F3477793FA}" destId="{0079D3D2-EA32-493B-AA5E-62EBAAA4FED2}" srcOrd="3" destOrd="0" presId="urn:microsoft.com/office/officeart/2005/8/layout/cycle6"/>
    <dgm:cxn modelId="{8289DA91-0506-44E3-89AA-52F7DE93C524}" type="presParOf" srcId="{5A764596-76EA-44FD-9844-C4F3477793FA}" destId="{B54BE611-44CE-4F43-A493-82358BFC3AAC}" srcOrd="4" destOrd="0" presId="urn:microsoft.com/office/officeart/2005/8/layout/cycle6"/>
    <dgm:cxn modelId="{576F179B-3A61-4FF2-A166-7CB36FF9BCAE}" type="presParOf" srcId="{5A764596-76EA-44FD-9844-C4F3477793FA}" destId="{6246BF1A-B0FC-48A0-896C-800586FBA1E8}" srcOrd="5" destOrd="0" presId="urn:microsoft.com/office/officeart/2005/8/layout/cycle6"/>
    <dgm:cxn modelId="{5F4511FC-EFE7-4D37-87C9-4A51F7A6EAA2}" type="presParOf" srcId="{5A764596-76EA-44FD-9844-C4F3477793FA}" destId="{3A9E96CA-3ED9-4F07-A1C7-9E87059BEFAC}" srcOrd="6" destOrd="0" presId="urn:microsoft.com/office/officeart/2005/8/layout/cycle6"/>
    <dgm:cxn modelId="{1050BD85-D93B-407C-BBE5-FC1154DCDCDA}" type="presParOf" srcId="{5A764596-76EA-44FD-9844-C4F3477793FA}" destId="{AE157272-8A08-4716-ADBC-7B29D51CC223}" srcOrd="7" destOrd="0" presId="urn:microsoft.com/office/officeart/2005/8/layout/cycle6"/>
    <dgm:cxn modelId="{06CC6B42-20AC-4F9C-8B13-82AE1774CDEF}" type="presParOf" srcId="{5A764596-76EA-44FD-9844-C4F3477793FA}" destId="{B2567EBB-52FD-4224-AE39-922FD372098F}" srcOrd="8" destOrd="0" presId="urn:microsoft.com/office/officeart/2005/8/layout/cycle6"/>
    <dgm:cxn modelId="{41D65AAE-F534-453A-A8A8-CA4717B006B3}" type="presParOf" srcId="{5A764596-76EA-44FD-9844-C4F3477793FA}" destId="{B43B5E83-8BD5-4C6D-B125-5CD64E737143}" srcOrd="9" destOrd="0" presId="urn:microsoft.com/office/officeart/2005/8/layout/cycle6"/>
    <dgm:cxn modelId="{0BDD8567-33A3-45D6-82F7-5483C782DB54}" type="presParOf" srcId="{5A764596-76EA-44FD-9844-C4F3477793FA}" destId="{048EED06-5A84-4811-A102-1DDB1B948261}" srcOrd="10" destOrd="0" presId="urn:microsoft.com/office/officeart/2005/8/layout/cycle6"/>
    <dgm:cxn modelId="{4AB3178A-CACE-49C4-80D3-7A1AC1D93983}" type="presParOf" srcId="{5A764596-76EA-44FD-9844-C4F3477793FA}" destId="{2203F5A6-EDD7-4A05-9B54-C16897B02A87}" srcOrd="11" destOrd="0" presId="urn:microsoft.com/office/officeart/2005/8/layout/cycle6"/>
    <dgm:cxn modelId="{5307F837-0275-4AE5-8E45-F7AE9E73F71C}" type="presParOf" srcId="{5A764596-76EA-44FD-9844-C4F3477793FA}" destId="{B48AD44C-21E2-484C-97D5-1A6B9DC2C686}" srcOrd="12" destOrd="0" presId="urn:microsoft.com/office/officeart/2005/8/layout/cycle6"/>
    <dgm:cxn modelId="{3ACDD04B-A0CB-4EE2-B555-60B17A4648D6}" type="presParOf" srcId="{5A764596-76EA-44FD-9844-C4F3477793FA}" destId="{13EB079A-C35A-44EA-80FA-41CF86672689}" srcOrd="13" destOrd="0" presId="urn:microsoft.com/office/officeart/2005/8/layout/cycle6"/>
    <dgm:cxn modelId="{88B078A8-D2BF-40A7-8C77-9159015B4F28}" type="presParOf" srcId="{5A764596-76EA-44FD-9844-C4F3477793FA}" destId="{7C326482-1191-4653-93FB-BDC014472D2E}" srcOrd="14" destOrd="0" presId="urn:microsoft.com/office/officeart/2005/8/layout/cycle6"/>
    <dgm:cxn modelId="{5EB707B7-2799-4DB2-A1FE-83A24A961CCE}" type="presParOf" srcId="{5A764596-76EA-44FD-9844-C4F3477793FA}" destId="{20CD565A-C383-48C5-AF63-E47F7ED77B19}" srcOrd="15" destOrd="0" presId="urn:microsoft.com/office/officeart/2005/8/layout/cycle6"/>
    <dgm:cxn modelId="{773F2EF4-9B39-4716-B31B-8891D05C8D2B}" type="presParOf" srcId="{5A764596-76EA-44FD-9844-C4F3477793FA}" destId="{58B38670-9517-41FD-AD28-8C30F3853E82}" srcOrd="16" destOrd="0" presId="urn:microsoft.com/office/officeart/2005/8/layout/cycle6"/>
    <dgm:cxn modelId="{A795AF43-50D9-4638-A6E6-352E0973E4EB}" type="presParOf" srcId="{5A764596-76EA-44FD-9844-C4F3477793FA}" destId="{F0C9131D-B400-4310-8FDD-509D7D11DEC0}" srcOrd="17" destOrd="0" presId="urn:microsoft.com/office/officeart/2005/8/layout/cycle6"/>
    <dgm:cxn modelId="{0CF1D1A2-4EF1-4501-919D-7DCA725463CF}" type="presParOf" srcId="{5A764596-76EA-44FD-9844-C4F3477793FA}" destId="{AB1160FE-F071-4968-8D5B-7A739287145C}" srcOrd="18" destOrd="0" presId="urn:microsoft.com/office/officeart/2005/8/layout/cycle6"/>
    <dgm:cxn modelId="{C68D2909-C30C-460F-A6AE-87E16B6E1687}" type="presParOf" srcId="{5A764596-76EA-44FD-9844-C4F3477793FA}" destId="{36C5460C-F66A-40EC-B9A6-9DCC85E0A607}" srcOrd="19" destOrd="0" presId="urn:microsoft.com/office/officeart/2005/8/layout/cycle6"/>
    <dgm:cxn modelId="{459F67A4-91F8-4B6A-BA45-3F2226093EFD}" type="presParOf" srcId="{5A764596-76EA-44FD-9844-C4F3477793FA}" destId="{E6FE9B26-780B-4BC5-8F41-77CFE8323F66}" srcOrd="20" destOrd="0" presId="urn:microsoft.com/office/officeart/2005/8/layout/cycle6"/>
    <dgm:cxn modelId="{B76EC3A7-656A-41E8-BF8C-4E703E903FCD}" type="presParOf" srcId="{5A764596-76EA-44FD-9844-C4F3477793FA}" destId="{E271AC7F-4FAE-4573-9960-76FD76C7ACF7}" srcOrd="21" destOrd="0" presId="urn:microsoft.com/office/officeart/2005/8/layout/cycle6"/>
    <dgm:cxn modelId="{2557CFFB-E657-4A4E-8FB0-12BD1520995F}" type="presParOf" srcId="{5A764596-76EA-44FD-9844-C4F3477793FA}" destId="{C13CCB99-01A9-4A8F-A3BB-416EFFBA9139}" srcOrd="22" destOrd="0" presId="urn:microsoft.com/office/officeart/2005/8/layout/cycle6"/>
    <dgm:cxn modelId="{5BBCC575-C227-4530-A8A0-B93EFCA81081}" type="presParOf" srcId="{5A764596-76EA-44FD-9844-C4F3477793FA}" destId="{7255A365-0BD8-4A77-A84E-2979E90E3576}" srcOrd="23" destOrd="0" presId="urn:microsoft.com/office/officeart/2005/8/layout/cycle6"/>
    <dgm:cxn modelId="{5C5509E3-6CEB-421B-B5F5-AB94230C0F1B}" type="presParOf" srcId="{5A764596-76EA-44FD-9844-C4F3477793FA}" destId="{74B934E4-E298-42D0-91E4-D012A252D27D}" srcOrd="24" destOrd="0" presId="urn:microsoft.com/office/officeart/2005/8/layout/cycle6"/>
    <dgm:cxn modelId="{4D69767E-B4C7-4A82-8666-C9AA21DA9187}" type="presParOf" srcId="{5A764596-76EA-44FD-9844-C4F3477793FA}" destId="{025C90B2-C356-4C11-ACE5-98700377D5F7}" srcOrd="25" destOrd="0" presId="urn:microsoft.com/office/officeart/2005/8/layout/cycle6"/>
    <dgm:cxn modelId="{530D58EC-E191-4DC1-B775-4D9D88A6E6A4}" type="presParOf" srcId="{5A764596-76EA-44FD-9844-C4F3477793FA}" destId="{47FE5816-1CC2-463A-B279-CD78F13DB78A}" srcOrd="26" destOrd="0" presId="urn:microsoft.com/office/officeart/2005/8/layout/cycle6"/>
    <dgm:cxn modelId="{4B65A96B-0D70-4D34-BEBB-B1906674825C}" type="presParOf" srcId="{5A764596-76EA-44FD-9844-C4F3477793FA}" destId="{DDE2454F-E4FC-4B3B-A35A-CEB05F9F8C39}" srcOrd="27" destOrd="0" presId="urn:microsoft.com/office/officeart/2005/8/layout/cycle6"/>
    <dgm:cxn modelId="{D8553D6B-30FD-42B9-A3B6-0BDE481120AB}" type="presParOf" srcId="{5A764596-76EA-44FD-9844-C4F3477793FA}" destId="{BD3EAB8F-03D0-4F98-ACD5-D332588261E4}" srcOrd="28" destOrd="0" presId="urn:microsoft.com/office/officeart/2005/8/layout/cycle6"/>
    <dgm:cxn modelId="{221E07E4-67B1-46B2-A116-B68FCC32D7FD}" type="presParOf" srcId="{5A764596-76EA-44FD-9844-C4F3477793FA}" destId="{04163E92-EB08-4613-8BFB-8D726AC512F7}" srcOrd="29" destOrd="0" presId="urn:microsoft.com/office/officeart/2005/8/layout/cycle6"/>
    <dgm:cxn modelId="{2F4CCA1B-1734-48E8-9741-7689B5327B67}" type="presParOf" srcId="{5A764596-76EA-44FD-9844-C4F3477793FA}" destId="{1BF03F5A-3150-41A6-8D8C-A0713AFFF3A4}" srcOrd="30" destOrd="0" presId="urn:microsoft.com/office/officeart/2005/8/layout/cycle6"/>
    <dgm:cxn modelId="{14562853-0F90-44FD-A6AE-4B58EBCCD206}" type="presParOf" srcId="{5A764596-76EA-44FD-9844-C4F3477793FA}" destId="{74908A99-E680-4B75-B56F-1EE59BA3C3DE}" srcOrd="31" destOrd="0" presId="urn:microsoft.com/office/officeart/2005/8/layout/cycle6"/>
    <dgm:cxn modelId="{FAACB89C-7458-48D2-91D6-EEB714810626}" type="presParOf" srcId="{5A764596-76EA-44FD-9844-C4F3477793FA}" destId="{87089361-D481-4063-9883-14ED1206E096}" srcOrd="32" destOrd="0" presId="urn:microsoft.com/office/officeart/2005/8/layout/cycle6"/>
    <dgm:cxn modelId="{A74F344A-C4DA-4311-9038-85A01EFB15A9}" type="presParOf" srcId="{5A764596-76EA-44FD-9844-C4F3477793FA}" destId="{557294F5-4D66-4529-B832-38920EA6223E}" srcOrd="33" destOrd="0" presId="urn:microsoft.com/office/officeart/2005/8/layout/cycle6"/>
    <dgm:cxn modelId="{80580030-C316-4608-B24B-101BAE12062C}" type="presParOf" srcId="{5A764596-76EA-44FD-9844-C4F3477793FA}" destId="{2BE11901-E443-4967-B80C-C53038FA97D1}" srcOrd="34" destOrd="0" presId="urn:microsoft.com/office/officeart/2005/8/layout/cycle6"/>
    <dgm:cxn modelId="{EC34680D-9A58-460B-86F4-F59746C61682}" type="presParOf" srcId="{5A764596-76EA-44FD-9844-C4F3477793FA}" destId="{445EB2FD-E34B-4A52-95A3-4796542C9F58}" srcOrd="35" destOrd="0" presId="urn:microsoft.com/office/officeart/2005/8/layout/cycle6"/>
    <dgm:cxn modelId="{1258231F-988D-468D-80B8-65A65859BD51}" type="presParOf" srcId="{5A764596-76EA-44FD-9844-C4F3477793FA}" destId="{FB2F1020-8A34-42E9-9D6B-9231AD6B8070}" srcOrd="36" destOrd="0" presId="urn:microsoft.com/office/officeart/2005/8/layout/cycle6"/>
    <dgm:cxn modelId="{BF66DFA8-4932-408C-B6B9-EFDE5AD98F4D}" type="presParOf" srcId="{5A764596-76EA-44FD-9844-C4F3477793FA}" destId="{82769727-3ABB-44C5-8C98-74E9D412F13B}" srcOrd="37" destOrd="0" presId="urn:microsoft.com/office/officeart/2005/8/layout/cycle6"/>
    <dgm:cxn modelId="{1F2CA169-1926-473C-AA7A-8A415934DC87}" type="presParOf" srcId="{5A764596-76EA-44FD-9844-C4F3477793FA}" destId="{871B901C-A2A1-4D71-9A1A-4B2131786A4E}" srcOrd="38" destOrd="0" presId="urn:microsoft.com/office/officeart/2005/8/layout/cycle6"/>
    <dgm:cxn modelId="{0A698AAF-1E24-4D73-8834-7A0BBF5ADC7D}" type="presParOf" srcId="{5A764596-76EA-44FD-9844-C4F3477793FA}" destId="{0D7DDDEF-6E51-4B41-954B-C31B808A9324}" srcOrd="39" destOrd="0" presId="urn:microsoft.com/office/officeart/2005/8/layout/cycle6"/>
    <dgm:cxn modelId="{171536AE-9C37-4C08-9D4F-C8DC118745A7}" type="presParOf" srcId="{5A764596-76EA-44FD-9844-C4F3477793FA}" destId="{1DB5D768-0A01-4E9E-AA49-5D472BED317F}" srcOrd="40" destOrd="0" presId="urn:microsoft.com/office/officeart/2005/8/layout/cycle6"/>
    <dgm:cxn modelId="{CC32CC01-9F9D-478A-AE72-A1B8284F34BF}" type="presParOf" srcId="{5A764596-76EA-44FD-9844-C4F3477793FA}" destId="{5FC1239A-CF5C-4EDB-B536-9689DB271327}" srcOrd="41" destOrd="0" presId="urn:microsoft.com/office/officeart/2005/8/layout/cycle6"/>
    <dgm:cxn modelId="{EAD8BCE8-5962-4666-9365-7411A45002EF}" type="presParOf" srcId="{5A764596-76EA-44FD-9844-C4F3477793FA}" destId="{21A06E47-7509-4044-8BF9-0CA105CA5747}" srcOrd="42" destOrd="0" presId="urn:microsoft.com/office/officeart/2005/8/layout/cycle6"/>
    <dgm:cxn modelId="{FE6D739C-BEC3-4ADC-9491-DDDD993D1B13}" type="presParOf" srcId="{5A764596-76EA-44FD-9844-C4F3477793FA}" destId="{68F52748-5B67-4ECC-BC8B-C4B26801FAFC}" srcOrd="43" destOrd="0" presId="urn:microsoft.com/office/officeart/2005/8/layout/cycle6"/>
    <dgm:cxn modelId="{191B251A-6D11-4DE2-A41E-E08F095C2D31}" type="presParOf" srcId="{5A764596-76EA-44FD-9844-C4F3477793FA}" destId="{E5520A7F-AA1A-46CB-AAB8-9498D3C68059}" srcOrd="44" destOrd="0" presId="urn:microsoft.com/office/officeart/2005/8/layout/cycle6"/>
    <dgm:cxn modelId="{4B82EA96-C4DC-4BB1-A92C-B890C556288A}" type="presParOf" srcId="{5A764596-76EA-44FD-9844-C4F3477793FA}" destId="{1B74EF80-407B-49FE-962F-E04064A5E42F}" srcOrd="45" destOrd="0" presId="urn:microsoft.com/office/officeart/2005/8/layout/cycle6"/>
    <dgm:cxn modelId="{6C5024EF-5726-4D48-8557-ABC402357C4A}" type="presParOf" srcId="{5A764596-76EA-44FD-9844-C4F3477793FA}" destId="{628E12ED-F37A-4714-BB9E-84014BC7B9CA}" srcOrd="46" destOrd="0" presId="urn:microsoft.com/office/officeart/2005/8/layout/cycle6"/>
    <dgm:cxn modelId="{008B075B-4A1E-4586-A11A-7C3DF8D09AE4}" type="presParOf" srcId="{5A764596-76EA-44FD-9844-C4F3477793FA}" destId="{A5947DCB-33E4-4A2E-9B9D-76A651B95947}" srcOrd="47" destOrd="0" presId="urn:microsoft.com/office/officeart/2005/8/layout/cycle6"/>
    <dgm:cxn modelId="{1D3EC116-0BC9-4290-9AF6-1454FCFEE679}" type="presParOf" srcId="{5A764596-76EA-44FD-9844-C4F3477793FA}" destId="{C0EBAE9F-07A8-4505-9D29-964EE9C95CD6}" srcOrd="48" destOrd="0" presId="urn:microsoft.com/office/officeart/2005/8/layout/cycle6"/>
    <dgm:cxn modelId="{DDD17C6C-0EA1-46FC-A4C1-04BDE6D30E92}" type="presParOf" srcId="{5A764596-76EA-44FD-9844-C4F3477793FA}" destId="{CEA01F0C-574E-44F3-9F7E-3C6D9E73019E}" srcOrd="49" destOrd="0" presId="urn:microsoft.com/office/officeart/2005/8/layout/cycle6"/>
    <dgm:cxn modelId="{9E859E08-0C2D-462C-9D2F-E89AE010EF9C}" type="presParOf" srcId="{5A764596-76EA-44FD-9844-C4F3477793FA}" destId="{2F658093-BE7C-4B94-99DA-81DEF6A1B8AD}" srcOrd="50" destOrd="0" presId="urn:microsoft.com/office/officeart/2005/8/layout/cycle6"/>
    <dgm:cxn modelId="{33FD87AB-8624-4AFE-BD5D-6721BCF8CB5B}" type="presParOf" srcId="{5A764596-76EA-44FD-9844-C4F3477793FA}" destId="{C4AECC3A-A064-48FA-902A-B9D970FD0311}" srcOrd="51" destOrd="0" presId="urn:microsoft.com/office/officeart/2005/8/layout/cycle6"/>
    <dgm:cxn modelId="{C817EE1A-1AD5-4B2C-AE1F-7E043BCBB0DA}" type="presParOf" srcId="{5A764596-76EA-44FD-9844-C4F3477793FA}" destId="{216E843E-29FA-4295-88A9-35CA05A35983}" srcOrd="52" destOrd="0" presId="urn:microsoft.com/office/officeart/2005/8/layout/cycle6"/>
    <dgm:cxn modelId="{666A1439-1898-4A06-9827-D0AAD6FF3F4F}" type="presParOf" srcId="{5A764596-76EA-44FD-9844-C4F3477793FA}" destId="{9FBAFB75-4D48-431F-9E4B-52EFA93B5FF0}" srcOrd="53" destOrd="0" presId="urn:microsoft.com/office/officeart/2005/8/layout/cycle6"/>
    <dgm:cxn modelId="{ECBE81FA-08F2-4567-A4F4-9C65A1AC8E5B}" type="presParOf" srcId="{5A764596-76EA-44FD-9844-C4F3477793FA}" destId="{31F9A451-E0B2-48DF-82E2-1C7937C371B2}" srcOrd="54" destOrd="0" presId="urn:microsoft.com/office/officeart/2005/8/layout/cycle6"/>
    <dgm:cxn modelId="{9DE95123-AE59-4F96-9064-9DB455AFC814}" type="presParOf" srcId="{5A764596-76EA-44FD-9844-C4F3477793FA}" destId="{465758F8-AC63-43F7-894A-899CB0CA66C3}" srcOrd="55" destOrd="0" presId="urn:microsoft.com/office/officeart/2005/8/layout/cycle6"/>
    <dgm:cxn modelId="{20D27F5E-427D-4982-8A68-7A446DED13AA}" type="presParOf" srcId="{5A764596-76EA-44FD-9844-C4F3477793FA}" destId="{65A2142B-8E54-4ECA-98B3-20A5575C1F3D}" srcOrd="56" destOrd="0" presId="urn:microsoft.com/office/officeart/2005/8/layout/cycle6"/>
  </dgm:cxnLst>
  <dgm:bg>
    <a:noFill/>
  </dgm:bg>
  <dgm:whole>
    <a:ln>
      <a:no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842E39-50A8-44B9-968A-A4AA4E48B9E7}">
      <dsp:nvSpPr>
        <dsp:cNvPr id="0" name=""/>
        <dsp:cNvSpPr/>
      </dsp:nvSpPr>
      <dsp:spPr>
        <a:xfrm>
          <a:off x="4234462" y="-315774"/>
          <a:ext cx="1276459" cy="1126291"/>
        </a:xfrm>
        <a:prstGeom prst="pentagon">
          <a:avLst/>
        </a:prstGeom>
        <a:solidFill>
          <a:schemeClr val="accent1">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de Acción Anual</a:t>
          </a:r>
        </a:p>
      </dsp:txBody>
      <dsp:txXfrm>
        <a:off x="4478245" y="-49893"/>
        <a:ext cx="788893" cy="860407"/>
      </dsp:txXfrm>
    </dsp:sp>
    <dsp:sp modelId="{DBF07BFE-E927-4125-B08E-33539D9F9484}">
      <dsp:nvSpPr>
        <dsp:cNvPr id="0" name=""/>
        <dsp:cNvSpPr/>
      </dsp:nvSpPr>
      <dsp:spPr>
        <a:xfrm>
          <a:off x="2218598" y="-7508919"/>
          <a:ext cx="7860579" cy="7860579"/>
        </a:xfrm>
        <a:custGeom>
          <a:avLst/>
          <a:gdLst/>
          <a:ahLst/>
          <a:cxnLst/>
          <a:rect l="0" t="0" r="0" b="0"/>
          <a:pathLst>
            <a:path>
              <a:moveTo>
                <a:pt x="3292320" y="7808456"/>
              </a:moveTo>
              <a:arcTo wR="3930289" hR="3930289" stAng="5960499" swAng="229"/>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0079D3D2-EA32-493B-AA5E-62EBAAA4FED2}">
      <dsp:nvSpPr>
        <dsp:cNvPr id="0" name=""/>
        <dsp:cNvSpPr/>
      </dsp:nvSpPr>
      <dsp:spPr>
        <a:xfrm>
          <a:off x="5510658" y="-103661"/>
          <a:ext cx="1276393" cy="1127972"/>
        </a:xfrm>
        <a:prstGeom prst="pentagon">
          <a:avLst/>
        </a:prstGeom>
        <a:solidFill>
          <a:schemeClr val="accent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CO" sz="1400" kern="1200">
              <a:latin typeface="Myriad Pro" panose="020B0503030403020204" pitchFamily="34" charset="0"/>
            </a:rPr>
            <a:t>Plan de Gasto Público</a:t>
          </a:r>
        </a:p>
      </dsp:txBody>
      <dsp:txXfrm>
        <a:off x="5754428" y="162616"/>
        <a:ext cx="788853" cy="861692"/>
      </dsp:txXfrm>
    </dsp:sp>
    <dsp:sp modelId="{6246BF1A-B0FC-48A0-896C-800586FBA1E8}">
      <dsp:nvSpPr>
        <dsp:cNvPr id="0" name=""/>
        <dsp:cNvSpPr/>
      </dsp:nvSpPr>
      <dsp:spPr>
        <a:xfrm>
          <a:off x="4624706" y="-6695386"/>
          <a:ext cx="7860579" cy="7860579"/>
        </a:xfrm>
        <a:custGeom>
          <a:avLst/>
          <a:gdLst/>
          <a:ahLst/>
          <a:cxnLst/>
          <a:rect l="0" t="0" r="0" b="0"/>
          <a:pathLst>
            <a:path>
              <a:moveTo>
                <a:pt x="2160865" y="7439750"/>
              </a:moveTo>
              <a:arcTo wR="3930289" hR="3930289" stAng="7005399" swAng="142076"/>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3A9E96CA-3ED9-4F07-A1C7-9E87059BEFAC}">
      <dsp:nvSpPr>
        <dsp:cNvPr id="0" name=""/>
        <dsp:cNvSpPr/>
      </dsp:nvSpPr>
      <dsp:spPr>
        <a:xfrm>
          <a:off x="6640636" y="583671"/>
          <a:ext cx="1292179" cy="984877"/>
        </a:xfrm>
        <a:prstGeom prst="pentagon">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Myriad Pro" panose="020B0503030403020204" pitchFamily="34" charset="0"/>
            </a:rPr>
            <a:t>Plan Anual de Adquisiones</a:t>
          </a:r>
        </a:p>
      </dsp:txBody>
      <dsp:txXfrm>
        <a:off x="6887421" y="816168"/>
        <a:ext cx="798609" cy="752377"/>
      </dsp:txXfrm>
    </dsp:sp>
    <dsp:sp modelId="{B2567EBB-52FD-4224-AE39-922FD372098F}">
      <dsp:nvSpPr>
        <dsp:cNvPr id="0" name=""/>
        <dsp:cNvSpPr/>
      </dsp:nvSpPr>
      <dsp:spPr>
        <a:xfrm>
          <a:off x="6725653" y="-5074551"/>
          <a:ext cx="7860579" cy="7860579"/>
        </a:xfrm>
        <a:custGeom>
          <a:avLst/>
          <a:gdLst/>
          <a:ahLst/>
          <a:cxnLst/>
          <a:rect l="0" t="0" r="0" b="0"/>
          <a:pathLst>
            <a:path>
              <a:moveTo>
                <a:pt x="1085404" y="6642080"/>
              </a:moveTo>
              <a:arcTo wR="3930289" hR="3930289" stAng="8182326" swAng="120805"/>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B43B5E83-8BD5-4C6D-B125-5CD64E737143}">
      <dsp:nvSpPr>
        <dsp:cNvPr id="0" name=""/>
        <dsp:cNvSpPr/>
      </dsp:nvSpPr>
      <dsp:spPr>
        <a:xfrm>
          <a:off x="7524769" y="1464850"/>
          <a:ext cx="1276459" cy="1126291"/>
        </a:xfrm>
        <a:prstGeom prst="pentagon">
          <a:avLst/>
        </a:prstGeom>
        <a:solidFill>
          <a:schemeClr val="accent6">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Estratégico Talento Humano</a:t>
          </a:r>
        </a:p>
      </dsp:txBody>
      <dsp:txXfrm>
        <a:off x="7768552" y="1730731"/>
        <a:ext cx="788893" cy="860407"/>
      </dsp:txXfrm>
    </dsp:sp>
    <dsp:sp modelId="{2203F5A6-EDD7-4A05-9B54-C16897B02A87}">
      <dsp:nvSpPr>
        <dsp:cNvPr id="0" name=""/>
        <dsp:cNvSpPr/>
      </dsp:nvSpPr>
      <dsp:spPr>
        <a:xfrm>
          <a:off x="620274" y="-1028293"/>
          <a:ext cx="7860579" cy="7860579"/>
        </a:xfrm>
        <a:custGeom>
          <a:avLst/>
          <a:gdLst/>
          <a:ahLst/>
          <a:cxnLst/>
          <a:rect l="0" t="0" r="0" b="0"/>
          <a:pathLst>
            <a:path>
              <a:moveTo>
                <a:pt x="7848338" y="3620327"/>
              </a:moveTo>
              <a:arcTo wR="3930289" hR="3930289" stAng="21328600" swAng="76731"/>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B48AD44C-21E2-484C-97D5-1A6B9DC2C686}">
      <dsp:nvSpPr>
        <dsp:cNvPr id="0" name=""/>
        <dsp:cNvSpPr/>
      </dsp:nvSpPr>
      <dsp:spPr>
        <a:xfrm>
          <a:off x="8021670" y="2680449"/>
          <a:ext cx="1276459" cy="1126291"/>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CO" sz="1200" kern="1200">
              <a:latin typeface="Myriad Pro" panose="020B0503030403020204" pitchFamily="34" charset="0"/>
            </a:rPr>
            <a:t>Plan Anual de Vacantes</a:t>
          </a:r>
        </a:p>
      </dsp:txBody>
      <dsp:txXfrm>
        <a:off x="8265453" y="2946330"/>
        <a:ext cx="788893" cy="860407"/>
      </dsp:txXfrm>
    </dsp:sp>
    <dsp:sp modelId="{7C326482-1191-4653-93FB-BDC014472D2E}">
      <dsp:nvSpPr>
        <dsp:cNvPr id="0" name=""/>
        <dsp:cNvSpPr/>
      </dsp:nvSpPr>
      <dsp:spPr>
        <a:xfrm>
          <a:off x="1084007" y="1080193"/>
          <a:ext cx="7860579" cy="7860579"/>
        </a:xfrm>
        <a:custGeom>
          <a:avLst/>
          <a:gdLst/>
          <a:ahLst/>
          <a:cxnLst/>
          <a:rect l="0" t="0" r="0" b="0"/>
          <a:pathLst>
            <a:path>
              <a:moveTo>
                <a:pt x="7672127" y="2727863"/>
              </a:moveTo>
              <a:arcTo wR="3930289" hR="3930289" stAng="20531122" swAng="11851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20CD565A-C383-48C5-AF63-E47F7ED77B19}">
      <dsp:nvSpPr>
        <dsp:cNvPr id="0" name=""/>
        <dsp:cNvSpPr/>
      </dsp:nvSpPr>
      <dsp:spPr>
        <a:xfrm>
          <a:off x="8151328" y="3939076"/>
          <a:ext cx="1276459" cy="1126291"/>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CO" sz="1200" kern="1200">
              <a:latin typeface="Myriad Pro" panose="020B0503030403020204" pitchFamily="34" charset="0"/>
            </a:rPr>
            <a:t>Plan de Previsión RRHH</a:t>
          </a:r>
        </a:p>
      </dsp:txBody>
      <dsp:txXfrm>
        <a:off x="8395111" y="4204957"/>
        <a:ext cx="788893" cy="860407"/>
      </dsp:txXfrm>
    </dsp:sp>
    <dsp:sp modelId="{F0C9131D-B400-4310-8FDD-509D7D11DEC0}">
      <dsp:nvSpPr>
        <dsp:cNvPr id="0" name=""/>
        <dsp:cNvSpPr/>
      </dsp:nvSpPr>
      <dsp:spPr>
        <a:xfrm>
          <a:off x="942402" y="247371"/>
          <a:ext cx="7860579" cy="7860579"/>
        </a:xfrm>
        <a:custGeom>
          <a:avLst/>
          <a:gdLst/>
          <a:ahLst/>
          <a:cxnLst/>
          <a:rect l="0" t="0" r="0" b="0"/>
          <a:pathLst>
            <a:path>
              <a:moveTo>
                <a:pt x="7758719" y="4819280"/>
              </a:moveTo>
              <a:arcTo wR="3930289" hR="3930289" stAng="784371" swAng="11302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AB1160FE-F071-4968-8D5B-7A739287145C}">
      <dsp:nvSpPr>
        <dsp:cNvPr id="0" name=""/>
        <dsp:cNvSpPr/>
      </dsp:nvSpPr>
      <dsp:spPr>
        <a:xfrm>
          <a:off x="7748565" y="5193294"/>
          <a:ext cx="1446762" cy="1126291"/>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s-CO" sz="1200" kern="1200">
              <a:latin typeface="Myriad Pro" panose="020B0503030403020204" pitchFamily="34" charset="0"/>
            </a:rPr>
            <a:t>Plan Bienestar e Incentivos</a:t>
          </a:r>
        </a:p>
      </dsp:txBody>
      <dsp:txXfrm>
        <a:off x="8024873" y="5459175"/>
        <a:ext cx="894146" cy="860407"/>
      </dsp:txXfrm>
    </dsp:sp>
    <dsp:sp modelId="{E6FE9B26-780B-4BC5-8F41-77CFE8323F66}">
      <dsp:nvSpPr>
        <dsp:cNvPr id="0" name=""/>
        <dsp:cNvSpPr/>
      </dsp:nvSpPr>
      <dsp:spPr>
        <a:xfrm>
          <a:off x="7560756" y="4488063"/>
          <a:ext cx="7860579" cy="7860579"/>
        </a:xfrm>
        <a:custGeom>
          <a:avLst/>
          <a:gdLst/>
          <a:ahLst/>
          <a:cxnLst/>
          <a:rect l="0" t="0" r="0" b="0"/>
          <a:pathLst>
            <a:path>
              <a:moveTo>
                <a:pt x="607559" y="1831089"/>
              </a:moveTo>
              <a:arcTo wR="3930289" hR="3930289" stAng="12737008" swAng="4393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E271AC7F-4FAE-4573-9960-76FD76C7ACF7}">
      <dsp:nvSpPr>
        <dsp:cNvPr id="0" name=""/>
        <dsp:cNvSpPr/>
      </dsp:nvSpPr>
      <dsp:spPr>
        <a:xfrm>
          <a:off x="7126070" y="6276428"/>
          <a:ext cx="1276459" cy="1126291"/>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s-CO" sz="900" kern="1200">
              <a:latin typeface="Myriad Pro" panose="020B0503030403020204" pitchFamily="34" charset="0"/>
            </a:rPr>
            <a:t>Plan del Sistema de Gestión de Seguridad y Salud en el Trabajo</a:t>
          </a:r>
        </a:p>
      </dsp:txBody>
      <dsp:txXfrm>
        <a:off x="7369853" y="6542309"/>
        <a:ext cx="788893" cy="860407"/>
      </dsp:txXfrm>
    </dsp:sp>
    <dsp:sp modelId="{7255A365-0BD8-4A77-A84E-2979E90E3576}">
      <dsp:nvSpPr>
        <dsp:cNvPr id="0" name=""/>
        <dsp:cNvSpPr/>
      </dsp:nvSpPr>
      <dsp:spPr>
        <a:xfrm>
          <a:off x="5750249" y="6454486"/>
          <a:ext cx="7860579" cy="7860579"/>
        </a:xfrm>
        <a:custGeom>
          <a:avLst/>
          <a:gdLst/>
          <a:ahLst/>
          <a:cxnLst/>
          <a:rect l="0" t="0" r="0" b="0"/>
          <a:pathLst>
            <a:path>
              <a:moveTo>
                <a:pt x="1378717" y="940865"/>
              </a:moveTo>
              <a:arcTo wR="3930289" hR="3930289" stAng="13771088" swAng="32658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74B934E4-E298-42D0-91E4-D012A252D27D}">
      <dsp:nvSpPr>
        <dsp:cNvPr id="0" name=""/>
        <dsp:cNvSpPr/>
      </dsp:nvSpPr>
      <dsp:spPr>
        <a:xfrm>
          <a:off x="6059446" y="7035266"/>
          <a:ext cx="1367714" cy="1197962"/>
        </a:xfrm>
        <a:prstGeom prst="pentagon">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Institucional de Capacitación</a:t>
          </a:r>
        </a:p>
      </dsp:txBody>
      <dsp:txXfrm>
        <a:off x="6320657" y="7318066"/>
        <a:ext cx="845292" cy="915159"/>
      </dsp:txXfrm>
    </dsp:sp>
    <dsp:sp modelId="{47FE5816-1CC2-463A-B279-CD78F13DB78A}">
      <dsp:nvSpPr>
        <dsp:cNvPr id="0" name=""/>
        <dsp:cNvSpPr/>
      </dsp:nvSpPr>
      <dsp:spPr>
        <a:xfrm>
          <a:off x="3414290" y="7708452"/>
          <a:ext cx="7860579" cy="7860579"/>
        </a:xfrm>
        <a:custGeom>
          <a:avLst/>
          <a:gdLst/>
          <a:ahLst/>
          <a:cxnLst/>
          <a:rect l="0" t="0" r="0" b="0"/>
          <a:pathLst>
            <a:path>
              <a:moveTo>
                <a:pt x="2646135" y="215707"/>
              </a:moveTo>
              <a:arcTo wR="3930289" hR="3930289" stAng="15055765" swAng="88840"/>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DDE2454F-E4FC-4B3B-A35A-CEB05F9F8C39}">
      <dsp:nvSpPr>
        <dsp:cNvPr id="0" name=""/>
        <dsp:cNvSpPr/>
      </dsp:nvSpPr>
      <dsp:spPr>
        <a:xfrm>
          <a:off x="4881367" y="7491201"/>
          <a:ext cx="1276459" cy="1126291"/>
        </a:xfrm>
        <a:prstGeom prst="pentagon">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Myriad Pro" panose="020B0503030403020204" pitchFamily="34" charset="0"/>
            </a:rPr>
            <a:t>Plan Institucional de Archivo</a:t>
          </a:r>
        </a:p>
      </dsp:txBody>
      <dsp:txXfrm>
        <a:off x="5125150" y="7757082"/>
        <a:ext cx="788893" cy="860407"/>
      </dsp:txXfrm>
    </dsp:sp>
    <dsp:sp modelId="{04163E92-EB08-4613-8BFB-8D726AC512F7}">
      <dsp:nvSpPr>
        <dsp:cNvPr id="0" name=""/>
        <dsp:cNvSpPr/>
      </dsp:nvSpPr>
      <dsp:spPr>
        <a:xfrm>
          <a:off x="966388" y="8107911"/>
          <a:ext cx="7860579" cy="7860579"/>
        </a:xfrm>
        <a:custGeom>
          <a:avLst/>
          <a:gdLst/>
          <a:ahLst/>
          <a:cxnLst/>
          <a:rect l="0" t="0" r="0" b="0"/>
          <a:pathLst>
            <a:path>
              <a:moveTo>
                <a:pt x="3915044" y="29"/>
              </a:moveTo>
              <a:arcTo wR="3930289" hR="3930289" stAng="16186665" swAng="5689"/>
            </a:path>
          </a:pathLst>
        </a:custGeom>
        <a:noFill/>
        <a:ln w="6350" cap="flat" cmpd="sng" algn="ctr">
          <a:solidFill>
            <a:schemeClr val="accent1">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1BF03F5A-3150-41A6-8D8C-A0713AFFF3A4}">
      <dsp:nvSpPr>
        <dsp:cNvPr id="0" name=""/>
        <dsp:cNvSpPr/>
      </dsp:nvSpPr>
      <dsp:spPr>
        <a:xfrm>
          <a:off x="3563571" y="7491201"/>
          <a:ext cx="1324431" cy="1126291"/>
        </a:xfrm>
        <a:prstGeom prst="pentagon">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s-CO" sz="900" kern="1200">
              <a:latin typeface="Myriad Pro" panose="020B0503030403020204" pitchFamily="34" charset="0"/>
            </a:rPr>
            <a:t>Plan de Conservación Documental</a:t>
          </a:r>
        </a:p>
      </dsp:txBody>
      <dsp:txXfrm>
        <a:off x="3816516" y="7757082"/>
        <a:ext cx="818541" cy="860407"/>
      </dsp:txXfrm>
    </dsp:sp>
    <dsp:sp modelId="{87089361-D481-4063-9883-14ED1206E096}">
      <dsp:nvSpPr>
        <dsp:cNvPr id="0" name=""/>
        <dsp:cNvSpPr/>
      </dsp:nvSpPr>
      <dsp:spPr>
        <a:xfrm>
          <a:off x="-2856784" y="6994075"/>
          <a:ext cx="7860579" cy="7860579"/>
        </a:xfrm>
        <a:custGeom>
          <a:avLst/>
          <a:gdLst/>
          <a:ahLst/>
          <a:cxnLst/>
          <a:rect l="0" t="0" r="0" b="0"/>
          <a:pathLst>
            <a:path>
              <a:moveTo>
                <a:pt x="6421132" y="890078"/>
              </a:moveTo>
              <a:arcTo wR="3930289" hR="3930289" stAng="18559664" swAng="85919"/>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557294F5-4D66-4529-B832-38920EA6223E}">
      <dsp:nvSpPr>
        <dsp:cNvPr id="0" name=""/>
        <dsp:cNvSpPr/>
      </dsp:nvSpPr>
      <dsp:spPr>
        <a:xfrm>
          <a:off x="2363845" y="7112380"/>
          <a:ext cx="1276459" cy="1126291"/>
        </a:xfrm>
        <a:prstGeom prst="pentagon">
          <a:avLst/>
        </a:prstGeom>
        <a:solidFill>
          <a:schemeClr val="accent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Institucional de Gestión Ambiental</a:t>
          </a:r>
        </a:p>
      </dsp:txBody>
      <dsp:txXfrm>
        <a:off x="2607628" y="7378261"/>
        <a:ext cx="788893" cy="860407"/>
      </dsp:txXfrm>
    </dsp:sp>
    <dsp:sp modelId="{445EB2FD-E34B-4A52-95A3-4796542C9F58}">
      <dsp:nvSpPr>
        <dsp:cNvPr id="0" name=""/>
        <dsp:cNvSpPr/>
      </dsp:nvSpPr>
      <dsp:spPr>
        <a:xfrm>
          <a:off x="-3409210" y="6791334"/>
          <a:ext cx="7860579" cy="7860579"/>
        </a:xfrm>
        <a:custGeom>
          <a:avLst/>
          <a:gdLst/>
          <a:ahLst/>
          <a:cxnLst/>
          <a:rect l="0" t="0" r="0" b="0"/>
          <a:pathLst>
            <a:path>
              <a:moveTo>
                <a:pt x="5775736" y="460202"/>
              </a:moveTo>
              <a:arcTo wR="3930289" hR="3930289" stAng="17880285" swAng="260323"/>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FB2F1020-8A34-42E9-9D6B-9231AD6B8070}">
      <dsp:nvSpPr>
        <dsp:cNvPr id="0" name=""/>
        <dsp:cNvSpPr/>
      </dsp:nvSpPr>
      <dsp:spPr>
        <a:xfrm>
          <a:off x="1200383" y="6276428"/>
          <a:ext cx="1561400" cy="1126291"/>
        </a:xfrm>
        <a:prstGeom prst="pentagon">
          <a:avLst/>
        </a:prstGeom>
        <a:solidFill>
          <a:schemeClr val="accent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66725">
            <a:lnSpc>
              <a:spcPct val="90000"/>
            </a:lnSpc>
            <a:spcBef>
              <a:spcPct val="0"/>
            </a:spcBef>
            <a:spcAft>
              <a:spcPct val="35000"/>
            </a:spcAft>
            <a:buNone/>
          </a:pPr>
          <a:r>
            <a:rPr lang="es-CO" sz="1050" b="1" kern="1200">
              <a:latin typeface="Myriad Pro" panose="020B0503030403020204" pitchFamily="34" charset="0"/>
            </a:rPr>
            <a:t>Plan Anticorrupción y Atención al Ciudadano</a:t>
          </a:r>
        </a:p>
      </dsp:txBody>
      <dsp:txXfrm>
        <a:off x="1498585" y="6542309"/>
        <a:ext cx="964996" cy="860407"/>
      </dsp:txXfrm>
    </dsp:sp>
    <dsp:sp modelId="{871B901C-A2A1-4D71-9A1A-4B2131786A4E}">
      <dsp:nvSpPr>
        <dsp:cNvPr id="0" name=""/>
        <dsp:cNvSpPr/>
      </dsp:nvSpPr>
      <dsp:spPr>
        <a:xfrm>
          <a:off x="-5675952" y="4488063"/>
          <a:ext cx="7860579" cy="7860579"/>
        </a:xfrm>
        <a:custGeom>
          <a:avLst/>
          <a:gdLst/>
          <a:ahLst/>
          <a:cxnLst/>
          <a:rect l="0" t="0" r="0" b="0"/>
          <a:pathLst>
            <a:path>
              <a:moveTo>
                <a:pt x="7225919" y="1788794"/>
              </a:moveTo>
              <a:arcTo wR="3930289" hR="3930289" stAng="19619055" swAng="4393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0D7DDDEF-6E51-4B41-954B-C31B808A9324}">
      <dsp:nvSpPr>
        <dsp:cNvPr id="0" name=""/>
        <dsp:cNvSpPr/>
      </dsp:nvSpPr>
      <dsp:spPr>
        <a:xfrm>
          <a:off x="635207" y="5193294"/>
          <a:ext cx="1276459" cy="1126291"/>
        </a:xfrm>
        <a:prstGeom prst="pentagon">
          <a:avLst/>
        </a:prstGeom>
        <a:solidFill>
          <a:schemeClr val="accent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kern="1200">
              <a:latin typeface="Myriad Pro" panose="020B0503030403020204" pitchFamily="34" charset="0"/>
            </a:rPr>
            <a:t>Plan Estratégico Tecnologías de la Información</a:t>
          </a:r>
        </a:p>
      </dsp:txBody>
      <dsp:txXfrm>
        <a:off x="878990" y="5459175"/>
        <a:ext cx="788893" cy="860407"/>
      </dsp:txXfrm>
    </dsp:sp>
    <dsp:sp modelId="{5FC1239A-CF5C-4EDB-B536-9689DB271327}">
      <dsp:nvSpPr>
        <dsp:cNvPr id="0" name=""/>
        <dsp:cNvSpPr/>
      </dsp:nvSpPr>
      <dsp:spPr>
        <a:xfrm>
          <a:off x="942402" y="247371"/>
          <a:ext cx="7860579" cy="7860579"/>
        </a:xfrm>
        <a:custGeom>
          <a:avLst/>
          <a:gdLst/>
          <a:ahLst/>
          <a:cxnLst/>
          <a:rect l="0" t="0" r="0" b="0"/>
          <a:pathLst>
            <a:path>
              <a:moveTo>
                <a:pt x="133192" y="4944798"/>
              </a:moveTo>
              <a:arcTo wR="3930289" hR="3930289" stAng="9902468" swAng="99875"/>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21A06E47-7509-4044-8BF9-0CA105CA5747}">
      <dsp:nvSpPr>
        <dsp:cNvPr id="0" name=""/>
        <dsp:cNvSpPr/>
      </dsp:nvSpPr>
      <dsp:spPr>
        <a:xfrm>
          <a:off x="208791" y="3924135"/>
          <a:ext cx="1494069" cy="1156172"/>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b="0" kern="1200">
              <a:ln>
                <a:noFill/>
              </a:ln>
              <a:solidFill>
                <a:schemeClr val="bg1"/>
              </a:solidFill>
              <a:latin typeface="Myriad Pro" panose="020B0503030403020204" pitchFamily="34" charset="0"/>
              <a:cs typeface="Arial" panose="020B0604020202020204" pitchFamily="34" charset="0"/>
            </a:rPr>
            <a:t>Plan de </a:t>
          </a:r>
          <a:r>
            <a:rPr lang="es-CO" sz="1000" b="0" kern="1200" baseline="0">
              <a:ln>
                <a:noFill/>
              </a:ln>
              <a:solidFill>
                <a:schemeClr val="bg1"/>
              </a:solidFill>
              <a:latin typeface="Myriad Pro" panose="020B0503030403020204" pitchFamily="34" charset="0"/>
              <a:cs typeface="Arial" panose="020B0604020202020204" pitchFamily="34" charset="0"/>
            </a:rPr>
            <a:t>Seguridad </a:t>
          </a:r>
        </a:p>
        <a:p>
          <a:pPr marL="0" lvl="0" indent="0" algn="ctr" defTabSz="444500">
            <a:lnSpc>
              <a:spcPct val="90000"/>
            </a:lnSpc>
            <a:spcBef>
              <a:spcPct val="0"/>
            </a:spcBef>
            <a:spcAft>
              <a:spcPct val="35000"/>
            </a:spcAft>
            <a:buNone/>
          </a:pPr>
          <a:r>
            <a:rPr lang="es-CO" sz="1000" b="0" kern="1200" baseline="0">
              <a:ln>
                <a:noFill/>
              </a:ln>
              <a:solidFill>
                <a:schemeClr val="bg1"/>
              </a:solidFill>
              <a:latin typeface="Myriad Pro" panose="020B0503030403020204" pitchFamily="34" charset="0"/>
              <a:cs typeface="Arial" panose="020B0604020202020204" pitchFamily="34" charset="0"/>
            </a:rPr>
            <a:t>y Privacidad de la Información</a:t>
          </a:r>
          <a:endParaRPr lang="es-CO" sz="1000" b="0" kern="1200">
            <a:latin typeface="Myriad Pro" panose="020B0503030403020204" pitchFamily="34" charset="0"/>
          </a:endParaRPr>
        </a:p>
      </dsp:txBody>
      <dsp:txXfrm>
        <a:off x="494134" y="4197069"/>
        <a:ext cx="923383" cy="883235"/>
      </dsp:txXfrm>
    </dsp:sp>
    <dsp:sp modelId="{E5520A7F-AA1A-46CB-AAB8-9498D3C68059}">
      <dsp:nvSpPr>
        <dsp:cNvPr id="0" name=""/>
        <dsp:cNvSpPr/>
      </dsp:nvSpPr>
      <dsp:spPr>
        <a:xfrm>
          <a:off x="942402" y="247371"/>
          <a:ext cx="7860579" cy="7860579"/>
        </a:xfrm>
        <a:custGeom>
          <a:avLst/>
          <a:gdLst/>
          <a:ahLst/>
          <a:cxnLst/>
          <a:rect l="0" t="0" r="0" b="0"/>
          <a:pathLst>
            <a:path>
              <a:moveTo>
                <a:pt x="8222" y="3676192"/>
              </a:moveTo>
              <a:arcTo wR="3930289" hR="3930289" stAng="11022409" swAng="49134"/>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1B74EF80-407B-49FE-962F-E04064A5E42F}">
      <dsp:nvSpPr>
        <dsp:cNvPr id="0" name=""/>
        <dsp:cNvSpPr/>
      </dsp:nvSpPr>
      <dsp:spPr>
        <a:xfrm>
          <a:off x="332635" y="2558699"/>
          <a:ext cx="1460064" cy="1308265"/>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marL="0" lvl="0" indent="0" algn="ctr" defTabSz="444500">
            <a:lnSpc>
              <a:spcPct val="90000"/>
            </a:lnSpc>
            <a:spcBef>
              <a:spcPct val="0"/>
            </a:spcBef>
            <a:spcAft>
              <a:spcPct val="35000"/>
            </a:spcAft>
            <a:buNone/>
          </a:pPr>
          <a:r>
            <a:rPr lang="es-CO" sz="1000" b="0" kern="1200">
              <a:ln>
                <a:noFill/>
              </a:ln>
              <a:solidFill>
                <a:schemeClr val="bg1"/>
              </a:solidFill>
              <a:latin typeface="Myriad Pro" panose="020B0503030403020204" pitchFamily="34" charset="0"/>
              <a:cs typeface="Arial" panose="020B0604020202020204" pitchFamily="34" charset="0"/>
            </a:rPr>
            <a:t>Plan de Tratamiento</a:t>
          </a:r>
          <a:r>
            <a:rPr lang="es-CO" sz="1000" b="0" kern="1200" baseline="0">
              <a:ln>
                <a:noFill/>
              </a:ln>
              <a:solidFill>
                <a:schemeClr val="bg1"/>
              </a:solidFill>
              <a:latin typeface="Myriad Pro" panose="020B0503030403020204" pitchFamily="34" charset="0"/>
              <a:cs typeface="Arial" panose="020B0604020202020204" pitchFamily="34" charset="0"/>
            </a:rPr>
            <a:t> de Riesgos de Seguridad y Privacidad de la Información</a:t>
          </a:r>
          <a:endParaRPr lang="es-CO" sz="1000" b="0" kern="1200">
            <a:latin typeface="Myriad Pro" panose="020B0503030403020204" pitchFamily="34" charset="0"/>
          </a:endParaRPr>
        </a:p>
      </dsp:txBody>
      <dsp:txXfrm>
        <a:off x="611483" y="2867538"/>
        <a:ext cx="902368" cy="999423"/>
      </dsp:txXfrm>
    </dsp:sp>
    <dsp:sp modelId="{A5947DCB-33E4-4A2E-9B9D-76A651B95947}">
      <dsp:nvSpPr>
        <dsp:cNvPr id="0" name=""/>
        <dsp:cNvSpPr/>
      </dsp:nvSpPr>
      <dsp:spPr>
        <a:xfrm>
          <a:off x="-6234807" y="-2958109"/>
          <a:ext cx="7860579" cy="7860579"/>
        </a:xfrm>
        <a:custGeom>
          <a:avLst/>
          <a:gdLst/>
          <a:ahLst/>
          <a:cxnLst/>
          <a:rect l="0" t="0" r="0" b="0"/>
          <a:pathLst>
            <a:path>
              <a:moveTo>
                <a:pt x="7525996" y="5517134"/>
              </a:moveTo>
              <a:arcTo wR="3930289" hR="3930289" stAng="1428759" swAng="3045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C0EBAE9F-07A8-4505-9D29-964EE9C95CD6}">
      <dsp:nvSpPr>
        <dsp:cNvPr id="0" name=""/>
        <dsp:cNvSpPr/>
      </dsp:nvSpPr>
      <dsp:spPr>
        <a:xfrm>
          <a:off x="877880" y="1464850"/>
          <a:ext cx="1409009" cy="1126291"/>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latin typeface="Myriad Pro" panose="020B0503030403020204" pitchFamily="34" charset="0"/>
            </a:rPr>
            <a:t>Plan de Preservación Digital</a:t>
          </a:r>
        </a:p>
      </dsp:txBody>
      <dsp:txXfrm>
        <a:off x="1146978" y="1730731"/>
        <a:ext cx="870813" cy="860407"/>
      </dsp:txXfrm>
    </dsp:sp>
    <dsp:sp modelId="{2F658093-BE7C-4B94-99DA-81DEF6A1B8AD}">
      <dsp:nvSpPr>
        <dsp:cNvPr id="0" name=""/>
        <dsp:cNvSpPr/>
      </dsp:nvSpPr>
      <dsp:spPr>
        <a:xfrm>
          <a:off x="-4902122" y="-5003844"/>
          <a:ext cx="7860579" cy="7860579"/>
        </a:xfrm>
        <a:custGeom>
          <a:avLst/>
          <a:gdLst/>
          <a:ahLst/>
          <a:cxnLst/>
          <a:rect l="0" t="0" r="0" b="0"/>
          <a:pathLst>
            <a:path>
              <a:moveTo>
                <a:pt x="6929387" y="6470484"/>
              </a:moveTo>
              <a:arcTo wR="3930289" hR="3930289" stAng="2415848" swAng="201008"/>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C4AECC3A-A064-48FA-902A-B9D970FD0311}">
      <dsp:nvSpPr>
        <dsp:cNvPr id="0" name=""/>
        <dsp:cNvSpPr/>
      </dsp:nvSpPr>
      <dsp:spPr>
        <a:xfrm>
          <a:off x="1757152" y="512964"/>
          <a:ext cx="1403012" cy="1126291"/>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s-CO" sz="900" kern="1200">
              <a:latin typeface="Myriad Pro" panose="020B0503030403020204" pitchFamily="34" charset="0"/>
            </a:rPr>
            <a:t>Plan de Mantenimiento de Servicios de Tecnologías de la Información </a:t>
          </a:r>
        </a:p>
      </dsp:txBody>
      <dsp:txXfrm>
        <a:off x="2025104" y="778845"/>
        <a:ext cx="867108" cy="860407"/>
      </dsp:txXfrm>
    </dsp:sp>
    <dsp:sp modelId="{9FBAFB75-4D48-431F-9E4B-52EFA93B5FF0}">
      <dsp:nvSpPr>
        <dsp:cNvPr id="0" name=""/>
        <dsp:cNvSpPr/>
      </dsp:nvSpPr>
      <dsp:spPr>
        <a:xfrm>
          <a:off x="-2684518" y="-6722734"/>
          <a:ext cx="7860579" cy="7860579"/>
        </a:xfrm>
        <a:custGeom>
          <a:avLst/>
          <a:gdLst/>
          <a:ahLst/>
          <a:cxnLst/>
          <a:rect l="0" t="0" r="0" b="0"/>
          <a:pathLst>
            <a:path>
              <a:moveTo>
                <a:pt x="5842694" y="7363930"/>
              </a:moveTo>
              <a:arcTo wR="3930289" hR="3930289" stAng="3653033" swAng="195088"/>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 modelId="{31F9A451-E0B2-48DF-82E2-1C7937C371B2}">
      <dsp:nvSpPr>
        <dsp:cNvPr id="0" name=""/>
        <dsp:cNvSpPr/>
      </dsp:nvSpPr>
      <dsp:spPr>
        <a:xfrm>
          <a:off x="2958299" y="-102820"/>
          <a:ext cx="1276459" cy="1126291"/>
        </a:xfrm>
        <a:prstGeom prst="pentagon">
          <a:avLst/>
        </a:prstGeom>
        <a:solidFill>
          <a:schemeClr val="accent1">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4290" tIns="34290" rIns="34290" bIns="34290" numCol="1" spcCol="1270" anchor="ctr" anchorCtr="0">
          <a:noAutofit/>
        </a:bodyPr>
        <a:lstStyle/>
        <a:p>
          <a:pPr marL="0" lvl="0" indent="0" algn="ctr" defTabSz="400050">
            <a:lnSpc>
              <a:spcPct val="90000"/>
            </a:lnSpc>
            <a:spcBef>
              <a:spcPct val="0"/>
            </a:spcBef>
            <a:spcAft>
              <a:spcPct val="35000"/>
            </a:spcAft>
            <a:buNone/>
          </a:pPr>
          <a:r>
            <a:rPr lang="es-CO" sz="900" b="1" kern="1200">
              <a:latin typeface="Myriad Pro" panose="020B0503030403020204" pitchFamily="34" charset="0"/>
            </a:rPr>
            <a:t>Plan de Participación Ciudadana en la Gestión - PPCG</a:t>
          </a:r>
        </a:p>
      </dsp:txBody>
      <dsp:txXfrm>
        <a:off x="3202082" y="163061"/>
        <a:ext cx="788893" cy="860407"/>
      </dsp:txXfrm>
    </dsp:sp>
    <dsp:sp modelId="{65A2142B-8E54-4ECA-98B3-20A5575C1F3D}">
      <dsp:nvSpPr>
        <dsp:cNvPr id="0" name=""/>
        <dsp:cNvSpPr/>
      </dsp:nvSpPr>
      <dsp:spPr>
        <a:xfrm>
          <a:off x="-333760" y="-7508924"/>
          <a:ext cx="7860579" cy="7860579"/>
        </a:xfrm>
        <a:custGeom>
          <a:avLst/>
          <a:gdLst/>
          <a:ahLst/>
          <a:cxnLst/>
          <a:rect l="0" t="0" r="0" b="0"/>
          <a:pathLst>
            <a:path>
              <a:moveTo>
                <a:pt x="4568516" y="7808413"/>
              </a:moveTo>
              <a:arcTo wR="3930289" hR="3930289" stAng="4839273" swAng="257"/>
            </a:path>
          </a:pathLst>
        </a:custGeom>
        <a:noFill/>
        <a:ln w="6350" cap="flat" cmpd="sng" algn="ctr">
          <a:noFill/>
          <a:prstDash val="solid"/>
          <a:miter lim="800000"/>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6">
  <dgm:title val=""/>
  <dgm:desc val=""/>
  <dgm:catLst>
    <dgm:cat type="cycle" pri="4000"/>
    <dgm:cat type="relationship" pri="24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param type="endSty" val="noArr"/>
              </dgm:alg>
              <dgm:shape xmlns:r="http://schemas.openxmlformats.org/officeDocument/2006/relationships" type="conn" r:blip="">
                <dgm:adjLst/>
              </dgm:shape>
              <dgm:presOf axis="self"/>
              <dgm:constrLst>
                <dgm:constr type="h" refType="w" fact="0.65"/>
                <dgm:constr type="connDist"/>
                <dgm:constr type="begPad" refType="connDist" fact="0.01"/>
                <dgm:constr type="endPad" refType="connDist" fact="0.01"/>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621&amp;page=1&amp;tbnh=190&amp;tbnw=265&amp;start=0&amp;ndsp=19&amp;tx=156&amp;ty=11" TargetMode="External"/><Relationship Id="rId1" Type="http://schemas.openxmlformats.org/officeDocument/2006/relationships/hyperlink" Target="http://www.google.com.co/imgres?hl=es-419&amp;biw=1600&amp;bih=775&amp;tbm=isch&amp;tbnid=wsa20QMO-qqMsM:&amp;imgrefurl=http://www.hospitalpsiquiatricocali.com/&amp;docid=zMjTWReJVuJf-M&amp;imgurl=http://www.hospitalpsiquiatricocali.com/hdpuv1/modules/mod_ppc_simple_spotlight/img/prosperidad.png&amp;w=740&amp;h=531&amp;ei=7YiKUcvnEo_J4APX_YHYAQ&amp;zoom=1&amp;ved=1t:3588,r:14,s:0,i:122&amp;iact=rc&amp;dur=453&amp;page=1&amp;tbnh=190&amp;tbnw=265&amp;start=0&amp;ndsp=19&amp;tx=144&amp;ty=9" TargetMode="External"/><Relationship Id="rId6" Type="http://schemas.openxmlformats.org/officeDocument/2006/relationships/image" Target="../media/image11.png"/><Relationship Id="rId5" Type="http://schemas.openxmlformats.org/officeDocument/2006/relationships/hyperlink" Target="#'INTREGRACI&#211;N PLAN ACCI&#211;N ITRC'!A1"/><Relationship Id="rId4"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TREGRACI&#211;N PLAN ACCI&#211;N ITRC'!A1"/><Relationship Id="rId1" Type="http://schemas.openxmlformats.org/officeDocument/2006/relationships/image" Target="../media/image5.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INTREGRACI&#211;N PLAN ACCI&#211;N ITRC'!A1"/><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238125</xdr:colOff>
      <xdr:row>2</xdr:row>
      <xdr:rowOff>161925</xdr:rowOff>
    </xdr:from>
    <xdr:to>
      <xdr:col>16</xdr:col>
      <xdr:colOff>272143</xdr:colOff>
      <xdr:row>38</xdr:row>
      <xdr:rowOff>136072</xdr:rowOff>
    </xdr:to>
    <xdr:graphicFrame macro="">
      <xdr:nvGraphicFramePr>
        <xdr:cNvPr id="2" name="Diagrama 1">
          <a:extLst>
            <a:ext uri="{FF2B5EF4-FFF2-40B4-BE49-F238E27FC236}">
              <a16:creationId xmlns:a16="http://schemas.microsoft.com/office/drawing/2014/main" id="{9E9C6951-B839-41BC-B324-97D37580C94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7</xdr:col>
      <xdr:colOff>421980</xdr:colOff>
      <xdr:row>23</xdr:row>
      <xdr:rowOff>208451</xdr:rowOff>
    </xdr:from>
    <xdr:to>
      <xdr:col>13</xdr:col>
      <xdr:colOff>469045</xdr:colOff>
      <xdr:row>29</xdr:row>
      <xdr:rowOff>236125</xdr:rowOff>
    </xdr:to>
    <xdr:sp macro="" textlink="">
      <xdr:nvSpPr>
        <xdr:cNvPr id="3" name="TextBox 121">
          <a:extLst>
            <a:ext uri="{FF2B5EF4-FFF2-40B4-BE49-F238E27FC236}">
              <a16:creationId xmlns:a16="http://schemas.microsoft.com/office/drawing/2014/main" id="{30DAD55B-1C7F-46C3-963E-7DBCAB647F6C}"/>
            </a:ext>
          </a:extLst>
        </xdr:cNvPr>
        <xdr:cNvSpPr txBox="1"/>
      </xdr:nvSpPr>
      <xdr:spPr>
        <a:xfrm>
          <a:off x="3469980" y="5551976"/>
          <a:ext cx="5238190" cy="1389749"/>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3600" b="1" kern="0">
              <a:solidFill>
                <a:sysClr val="windowText" lastClr="000000"/>
              </a:solidFill>
              <a:latin typeface="Arial" pitchFamily="34" charset="0"/>
              <a:cs typeface="Arial" pitchFamily="34" charset="0"/>
            </a:rPr>
            <a:t>Plan de Acción</a:t>
          </a:r>
          <a:r>
            <a:rPr lang="en-US" sz="3600" b="1" kern="0" baseline="0">
              <a:solidFill>
                <a:sysClr val="windowText" lastClr="000000"/>
              </a:solidFill>
              <a:latin typeface="Arial" pitchFamily="34" charset="0"/>
              <a:cs typeface="Arial" pitchFamily="34" charset="0"/>
            </a:rPr>
            <a:t> Anual 2022</a:t>
          </a:r>
          <a:endParaRPr lang="en-US" sz="3600" b="1" kern="0">
            <a:solidFill>
              <a:sysClr val="windowText" lastClr="000000"/>
            </a:solidFill>
            <a:latin typeface="Arial" pitchFamily="34" charset="0"/>
            <a:cs typeface="Arial" pitchFamily="34" charset="0"/>
          </a:endParaRPr>
        </a:p>
      </xdr:txBody>
    </xdr:sp>
    <xdr:clientData/>
  </xdr:twoCellAnchor>
  <xdr:twoCellAnchor editAs="oneCell">
    <xdr:from>
      <xdr:col>8</xdr:col>
      <xdr:colOff>809960</xdr:colOff>
      <xdr:row>11</xdr:row>
      <xdr:rowOff>121103</xdr:rowOff>
    </xdr:from>
    <xdr:to>
      <xdr:col>12</xdr:col>
      <xdr:colOff>280948</xdr:colOff>
      <xdr:row>19</xdr:row>
      <xdr:rowOff>106234</xdr:rowOff>
    </xdr:to>
    <xdr:pic>
      <xdr:nvPicPr>
        <xdr:cNvPr id="4" name="Imagen 3">
          <a:extLst>
            <a:ext uri="{FF2B5EF4-FFF2-40B4-BE49-F238E27FC236}">
              <a16:creationId xmlns:a16="http://schemas.microsoft.com/office/drawing/2014/main" id="{65BA0A22-58DD-4F8A-93AA-B3C333A09987}"/>
            </a:ext>
          </a:extLst>
        </xdr:cNvPr>
        <xdr:cNvPicPr>
          <a:picLocks noChangeAspect="1"/>
        </xdr:cNvPicPr>
      </xdr:nvPicPr>
      <xdr:blipFill rotWithShape="1">
        <a:blip xmlns:r="http://schemas.openxmlformats.org/officeDocument/2006/relationships" r:embed="rId6"/>
        <a:srcRect l="14957" r="9322"/>
        <a:stretch/>
      </xdr:blipFill>
      <xdr:spPr>
        <a:xfrm>
          <a:off x="4619960" y="2721428"/>
          <a:ext cx="3138113" cy="18139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71784</xdr:colOff>
      <xdr:row>2</xdr:row>
      <xdr:rowOff>343222</xdr:rowOff>
    </xdr:from>
    <xdr:to>
      <xdr:col>2</xdr:col>
      <xdr:colOff>725713</xdr:colOff>
      <xdr:row>2</xdr:row>
      <xdr:rowOff>1485435</xdr:rowOff>
    </xdr:to>
    <xdr:pic>
      <xdr:nvPicPr>
        <xdr:cNvPr id="3" name="Imagen 2">
          <a:extLst>
            <a:ext uri="{FF2B5EF4-FFF2-40B4-BE49-F238E27FC236}">
              <a16:creationId xmlns:a16="http://schemas.microsoft.com/office/drawing/2014/main" id="{DC39DCB3-0288-4C3D-B5C5-5BD2B9F86369}"/>
            </a:ext>
          </a:extLst>
        </xdr:cNvPr>
        <xdr:cNvPicPr>
          <a:picLocks noChangeAspect="1"/>
        </xdr:cNvPicPr>
      </xdr:nvPicPr>
      <xdr:blipFill>
        <a:blip xmlns:r="http://schemas.openxmlformats.org/officeDocument/2006/relationships" r:embed="rId1"/>
        <a:stretch>
          <a:fillRect/>
        </a:stretch>
      </xdr:blipFill>
      <xdr:spPr>
        <a:xfrm>
          <a:off x="214659" y="933772"/>
          <a:ext cx="2003304" cy="1142213"/>
        </a:xfrm>
        <a:prstGeom prst="rect">
          <a:avLst/>
        </a:prstGeom>
      </xdr:spPr>
    </xdr:pic>
    <xdr:clientData/>
  </xdr:twoCellAnchor>
  <xdr:twoCellAnchor>
    <xdr:from>
      <xdr:col>2</xdr:col>
      <xdr:colOff>939442</xdr:colOff>
      <xdr:row>1</xdr:row>
      <xdr:rowOff>312805</xdr:rowOff>
    </xdr:from>
    <xdr:to>
      <xdr:col>3</xdr:col>
      <xdr:colOff>59532</xdr:colOff>
      <xdr:row>3</xdr:row>
      <xdr:rowOff>130969</xdr:rowOff>
    </xdr:to>
    <xdr:grpSp>
      <xdr:nvGrpSpPr>
        <xdr:cNvPr id="4" name="Grupo 3">
          <a:extLst>
            <a:ext uri="{FF2B5EF4-FFF2-40B4-BE49-F238E27FC236}">
              <a16:creationId xmlns:a16="http://schemas.microsoft.com/office/drawing/2014/main" id="{9A8D71CB-0F3D-4A16-974F-7B1949CA8861}"/>
            </a:ext>
          </a:extLst>
        </xdr:cNvPr>
        <xdr:cNvGrpSpPr/>
      </xdr:nvGrpSpPr>
      <xdr:grpSpPr>
        <a:xfrm>
          <a:off x="2431692" y="519180"/>
          <a:ext cx="1993465" cy="1754914"/>
          <a:chOff x="2014405" y="612162"/>
          <a:chExt cx="1595136" cy="1518763"/>
        </a:xfrm>
      </xdr:grpSpPr>
      <xdr:pic>
        <xdr:nvPicPr>
          <xdr:cNvPr id="5" name="Imagen 4">
            <a:hlinkClick xmlns:r="http://schemas.openxmlformats.org/officeDocument/2006/relationships" r:id="rId2"/>
            <a:extLst>
              <a:ext uri="{FF2B5EF4-FFF2-40B4-BE49-F238E27FC236}">
                <a16:creationId xmlns:a16="http://schemas.microsoft.com/office/drawing/2014/main" id="{4598D4D9-5142-4715-B57E-C4AE2DE648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14405" y="612162"/>
            <a:ext cx="1595136" cy="151876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99EF4A88-B228-4DF8-91F9-B0821B7D62E3}"/>
              </a:ext>
            </a:extLst>
          </xdr:cNvPr>
          <xdr:cNvSpPr/>
        </xdr:nvSpPr>
        <xdr:spPr>
          <a:xfrm>
            <a:off x="2503714" y="1592036"/>
            <a:ext cx="639536" cy="16328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7</xdr:col>
      <xdr:colOff>1617691</xdr:colOff>
      <xdr:row>2</xdr:row>
      <xdr:rowOff>317500</xdr:rowOff>
    </xdr:from>
    <xdr:to>
      <xdr:col>11</xdr:col>
      <xdr:colOff>486885</xdr:colOff>
      <xdr:row>2</xdr:row>
      <xdr:rowOff>1031875</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3793816" y="920750"/>
          <a:ext cx="3980944" cy="7143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xdr:colOff>
      <xdr:row>2</xdr:row>
      <xdr:rowOff>6350</xdr:rowOff>
    </xdr:from>
    <xdr:to>
      <xdr:col>2</xdr:col>
      <xdr:colOff>688507</xdr:colOff>
      <xdr:row>3</xdr:row>
      <xdr:rowOff>282908</xdr:rowOff>
    </xdr:to>
    <xdr:pic>
      <xdr:nvPicPr>
        <xdr:cNvPr id="3" name="Imagen 2">
          <a:extLst>
            <a:ext uri="{FF2B5EF4-FFF2-40B4-BE49-F238E27FC236}">
              <a16:creationId xmlns:a16="http://schemas.microsoft.com/office/drawing/2014/main" id="{156E7005-E9C9-40D5-9DB5-A7AA76FF94D0}"/>
            </a:ext>
          </a:extLst>
        </xdr:cNvPr>
        <xdr:cNvPicPr>
          <a:picLocks noChangeAspect="1"/>
        </xdr:cNvPicPr>
      </xdr:nvPicPr>
      <xdr:blipFill>
        <a:blip xmlns:r="http://schemas.openxmlformats.org/officeDocument/2006/relationships" r:embed="rId1"/>
        <a:stretch>
          <a:fillRect/>
        </a:stretch>
      </xdr:blipFill>
      <xdr:spPr>
        <a:xfrm>
          <a:off x="142875" y="463550"/>
          <a:ext cx="2174407" cy="819483"/>
        </a:xfrm>
        <a:prstGeom prst="rect">
          <a:avLst/>
        </a:prstGeom>
      </xdr:spPr>
    </xdr:pic>
    <xdr:clientData/>
  </xdr:twoCellAnchor>
  <xdr:twoCellAnchor>
    <xdr:from>
      <xdr:col>2</xdr:col>
      <xdr:colOff>992570</xdr:colOff>
      <xdr:row>1</xdr:row>
      <xdr:rowOff>73026</xdr:rowOff>
    </xdr:from>
    <xdr:to>
      <xdr:col>2</xdr:col>
      <xdr:colOff>2066925</xdr:colOff>
      <xdr:row>3</xdr:row>
      <xdr:rowOff>409576</xdr:rowOff>
    </xdr:to>
    <xdr:grpSp>
      <xdr:nvGrpSpPr>
        <xdr:cNvPr id="4" name="Grupo 3">
          <a:extLst>
            <a:ext uri="{FF2B5EF4-FFF2-40B4-BE49-F238E27FC236}">
              <a16:creationId xmlns:a16="http://schemas.microsoft.com/office/drawing/2014/main" id="{BBDC8EA6-B6BD-4E7C-9B4C-FC9E133ED441}"/>
            </a:ext>
          </a:extLst>
        </xdr:cNvPr>
        <xdr:cNvGrpSpPr/>
      </xdr:nvGrpSpPr>
      <xdr:grpSpPr>
        <a:xfrm>
          <a:off x="2621345" y="254001"/>
          <a:ext cx="1074355" cy="1155700"/>
          <a:chOff x="1687895" y="196850"/>
          <a:chExt cx="1460911" cy="1412875"/>
        </a:xfrm>
      </xdr:grpSpPr>
      <xdr:pic>
        <xdr:nvPicPr>
          <xdr:cNvPr id="5" name="Imagen 4">
            <a:hlinkClick xmlns:r="http://schemas.openxmlformats.org/officeDocument/2006/relationships" r:id="rId2"/>
            <a:extLst>
              <a:ext uri="{FF2B5EF4-FFF2-40B4-BE49-F238E27FC236}">
                <a16:creationId xmlns:a16="http://schemas.microsoft.com/office/drawing/2014/main" id="{B0AD50EA-29D0-4DE1-AAB0-577CDACDEE0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7895" y="196850"/>
            <a:ext cx="1460911" cy="14128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FFB7F966-58C1-4F2F-BFD6-7B9288CCD721}"/>
              </a:ext>
            </a:extLst>
          </xdr:cNvPr>
          <xdr:cNvSpPr/>
        </xdr:nvSpPr>
        <xdr:spPr>
          <a:xfrm>
            <a:off x="2257425" y="1104900"/>
            <a:ext cx="447675" cy="1333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9</xdr:col>
      <xdr:colOff>123825</xdr:colOff>
      <xdr:row>2</xdr:row>
      <xdr:rowOff>104775</xdr:rowOff>
    </xdr:from>
    <xdr:to>
      <xdr:col>11</xdr:col>
      <xdr:colOff>1042055</xdr:colOff>
      <xdr:row>3</xdr:row>
      <xdr:rowOff>64709</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8953500" y="561975"/>
          <a:ext cx="2804180" cy="50285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85725</xdr:colOff>
      <xdr:row>0</xdr:row>
      <xdr:rowOff>361950</xdr:rowOff>
    </xdr:from>
    <xdr:to>
      <xdr:col>2</xdr:col>
      <xdr:colOff>146051</xdr:colOff>
      <xdr:row>2</xdr:row>
      <xdr:rowOff>257175</xdr:rowOff>
    </xdr:to>
    <xdr:pic>
      <xdr:nvPicPr>
        <xdr:cNvPr id="3" name="Imagen 2">
          <a:extLst>
            <a:ext uri="{FF2B5EF4-FFF2-40B4-BE49-F238E27FC236}">
              <a16:creationId xmlns:a16="http://schemas.microsoft.com/office/drawing/2014/main" id="{BF4533BF-B086-485D-89DF-7FD07B70CE1B}"/>
            </a:ext>
          </a:extLst>
        </xdr:cNvPr>
        <xdr:cNvPicPr>
          <a:picLocks noChangeAspect="1"/>
        </xdr:cNvPicPr>
      </xdr:nvPicPr>
      <xdr:blipFill>
        <a:blip xmlns:r="http://schemas.openxmlformats.org/officeDocument/2006/relationships" r:embed="rId1"/>
        <a:stretch>
          <a:fillRect/>
        </a:stretch>
      </xdr:blipFill>
      <xdr:spPr>
        <a:xfrm>
          <a:off x="180975" y="361950"/>
          <a:ext cx="1641476" cy="657225"/>
        </a:xfrm>
        <a:prstGeom prst="rect">
          <a:avLst/>
        </a:prstGeom>
      </xdr:spPr>
    </xdr:pic>
    <xdr:clientData/>
  </xdr:twoCellAnchor>
  <xdr:twoCellAnchor>
    <xdr:from>
      <xdr:col>2</xdr:col>
      <xdr:colOff>607334</xdr:colOff>
      <xdr:row>0</xdr:row>
      <xdr:rowOff>19051</xdr:rowOff>
    </xdr:from>
    <xdr:to>
      <xdr:col>2</xdr:col>
      <xdr:colOff>1888331</xdr:colOff>
      <xdr:row>3</xdr:row>
      <xdr:rowOff>133351</xdr:rowOff>
    </xdr:to>
    <xdr:grpSp>
      <xdr:nvGrpSpPr>
        <xdr:cNvPr id="4" name="Grupo 3">
          <a:extLst>
            <a:ext uri="{FF2B5EF4-FFF2-40B4-BE49-F238E27FC236}">
              <a16:creationId xmlns:a16="http://schemas.microsoft.com/office/drawing/2014/main" id="{18EAD70A-FE61-4715-9DC5-87BDC47F95C7}"/>
            </a:ext>
          </a:extLst>
        </xdr:cNvPr>
        <xdr:cNvGrpSpPr/>
      </xdr:nvGrpSpPr>
      <xdr:grpSpPr>
        <a:xfrm>
          <a:off x="2283734" y="19051"/>
          <a:ext cx="1280997" cy="1257300"/>
          <a:chOff x="1864634" y="133351"/>
          <a:chExt cx="1290522" cy="1257300"/>
        </a:xfrm>
      </xdr:grpSpPr>
      <xdr:pic>
        <xdr:nvPicPr>
          <xdr:cNvPr id="5" name="Imagen 4">
            <a:hlinkClick xmlns:r="http://schemas.openxmlformats.org/officeDocument/2006/relationships" r:id="rId2"/>
            <a:extLst>
              <a:ext uri="{FF2B5EF4-FFF2-40B4-BE49-F238E27FC236}">
                <a16:creationId xmlns:a16="http://schemas.microsoft.com/office/drawing/2014/main" id="{BE40E25B-DCAE-4D0F-8652-3305B0ED176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64634" y="133351"/>
            <a:ext cx="1290522" cy="12573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A72A851C-B8F6-460E-A7D9-CEE31CE90B94}"/>
              </a:ext>
            </a:extLst>
          </xdr:cNvPr>
          <xdr:cNvSpPr/>
        </xdr:nvSpPr>
        <xdr:spPr>
          <a:xfrm>
            <a:off x="2343150" y="942975"/>
            <a:ext cx="400050" cy="1143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9</xdr:col>
      <xdr:colOff>276225</xdr:colOff>
      <xdr:row>0</xdr:row>
      <xdr:rowOff>361951</xdr:rowOff>
    </xdr:from>
    <xdr:to>
      <xdr:col>11</xdr:col>
      <xdr:colOff>1118255</xdr:colOff>
      <xdr:row>2</xdr:row>
      <xdr:rowOff>65233</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8067675" y="361951"/>
          <a:ext cx="2594630" cy="4652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29530</xdr:colOff>
      <xdr:row>1</xdr:row>
      <xdr:rowOff>119592</xdr:rowOff>
    </xdr:from>
    <xdr:to>
      <xdr:col>2</xdr:col>
      <xdr:colOff>166687</xdr:colOff>
      <xdr:row>6</xdr:row>
      <xdr:rowOff>45209</xdr:rowOff>
    </xdr:to>
    <xdr:pic>
      <xdr:nvPicPr>
        <xdr:cNvPr id="3" name="Imagen 2">
          <a:extLst>
            <a:ext uri="{FF2B5EF4-FFF2-40B4-BE49-F238E27FC236}">
              <a16:creationId xmlns:a16="http://schemas.microsoft.com/office/drawing/2014/main" id="{7BCB4C61-CD8D-4D4C-B407-5AADF65D4482}"/>
            </a:ext>
          </a:extLst>
        </xdr:cNvPr>
        <xdr:cNvPicPr>
          <a:picLocks noChangeAspect="1"/>
        </xdr:cNvPicPr>
      </xdr:nvPicPr>
      <xdr:blipFill>
        <a:blip xmlns:r="http://schemas.openxmlformats.org/officeDocument/2006/relationships" r:embed="rId1"/>
        <a:stretch>
          <a:fillRect/>
        </a:stretch>
      </xdr:blipFill>
      <xdr:spPr>
        <a:xfrm>
          <a:off x="172405" y="291042"/>
          <a:ext cx="1365882" cy="935267"/>
        </a:xfrm>
        <a:prstGeom prst="rect">
          <a:avLst/>
        </a:prstGeom>
      </xdr:spPr>
    </xdr:pic>
    <xdr:clientData/>
  </xdr:twoCellAnchor>
  <xdr:twoCellAnchor>
    <xdr:from>
      <xdr:col>2</xdr:col>
      <xdr:colOff>324499</xdr:colOff>
      <xdr:row>0</xdr:row>
      <xdr:rowOff>138113</xdr:rowOff>
    </xdr:from>
    <xdr:to>
      <xdr:col>2</xdr:col>
      <xdr:colOff>1537494</xdr:colOff>
      <xdr:row>6</xdr:row>
      <xdr:rowOff>120121</xdr:rowOff>
    </xdr:to>
    <xdr:grpSp>
      <xdr:nvGrpSpPr>
        <xdr:cNvPr id="4" name="Grupo 3">
          <a:extLst>
            <a:ext uri="{FF2B5EF4-FFF2-40B4-BE49-F238E27FC236}">
              <a16:creationId xmlns:a16="http://schemas.microsoft.com/office/drawing/2014/main" id="{1B82C646-2BEB-4B13-86B7-18F0E7030F61}"/>
            </a:ext>
          </a:extLst>
        </xdr:cNvPr>
        <xdr:cNvGrpSpPr/>
      </xdr:nvGrpSpPr>
      <xdr:grpSpPr>
        <a:xfrm>
          <a:off x="1696099" y="138113"/>
          <a:ext cx="1212995" cy="1163108"/>
          <a:chOff x="1372249" y="114300"/>
          <a:chExt cx="1212995" cy="1172633"/>
        </a:xfrm>
      </xdr:grpSpPr>
      <xdr:pic>
        <xdr:nvPicPr>
          <xdr:cNvPr id="5" name="Imagen 4">
            <a:hlinkClick xmlns:r="http://schemas.openxmlformats.org/officeDocument/2006/relationships" r:id="rId2"/>
            <a:extLst>
              <a:ext uri="{FF2B5EF4-FFF2-40B4-BE49-F238E27FC236}">
                <a16:creationId xmlns:a16="http://schemas.microsoft.com/office/drawing/2014/main" id="{781EA0A0-352B-4FDE-B899-93211BD523E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2249" y="114300"/>
            <a:ext cx="1212995" cy="117263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ED47FEA3-A878-4570-BFED-3653B03A95FB}"/>
              </a:ext>
            </a:extLst>
          </xdr:cNvPr>
          <xdr:cNvSpPr/>
        </xdr:nvSpPr>
        <xdr:spPr>
          <a:xfrm>
            <a:off x="1817688" y="881063"/>
            <a:ext cx="317500" cy="952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5</xdr:col>
      <xdr:colOff>514350</xdr:colOff>
      <xdr:row>2</xdr:row>
      <xdr:rowOff>19050</xdr:rowOff>
    </xdr:from>
    <xdr:to>
      <xdr:col>9</xdr:col>
      <xdr:colOff>546755</xdr:colOff>
      <xdr:row>5</xdr:row>
      <xdr:rowOff>8946</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8772525" y="361950"/>
          <a:ext cx="3289955" cy="5899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1009650</xdr:rowOff>
    </xdr:to>
    <xdr:sp macro="" textlink="">
      <xdr:nvSpPr>
        <xdr:cNvPr id="2"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8C199C5-6679-40C7-8DBB-50B50D97447C}"/>
            </a:ext>
          </a:extLst>
        </xdr:cNvPr>
        <xdr:cNvSpPr>
          <a:spLocks noChangeAspect="1" noChangeArrowheads="1"/>
        </xdr:cNvSpPr>
      </xdr:nvSpPr>
      <xdr:spPr bwMode="auto">
        <a:xfrm>
          <a:off x="3629025" y="0"/>
          <a:ext cx="3048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881743</xdr:rowOff>
    </xdr:to>
    <xdr:sp macro="" textlink="">
      <xdr:nvSpPr>
        <xdr:cNvPr id="3"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DB0E77A5-787A-4940-B406-0D0B1F1D4D52}"/>
            </a:ext>
          </a:extLst>
        </xdr:cNvPr>
        <xdr:cNvSpPr>
          <a:spLocks noChangeAspect="1" noChangeArrowheads="1"/>
        </xdr:cNvSpPr>
      </xdr:nvSpPr>
      <xdr:spPr bwMode="auto">
        <a:xfrm>
          <a:off x="3629025" y="0"/>
          <a:ext cx="304800" cy="881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0</xdr:row>
      <xdr:rowOff>0</xdr:rowOff>
    </xdr:from>
    <xdr:to>
      <xdr:col>1</xdr:col>
      <xdr:colOff>304800</xdr:colOff>
      <xdr:row>0</xdr:row>
      <xdr:rowOff>990600</xdr:rowOff>
    </xdr:to>
    <xdr:sp macro="" textlink="">
      <xdr:nvSpPr>
        <xdr:cNvPr id="4" name="AutoShape 4"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BA56ED7-CC17-48A7-9F26-58F2B37E7E8F}"/>
            </a:ext>
          </a:extLst>
        </xdr:cNvPr>
        <xdr:cNvSpPr>
          <a:spLocks noChangeAspect="1" noChangeArrowheads="1"/>
        </xdr:cNvSpPr>
      </xdr:nvSpPr>
      <xdr:spPr bwMode="auto">
        <a:xfrm>
          <a:off x="3629025" y="0"/>
          <a:ext cx="304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76</xdr:row>
      <xdr:rowOff>0</xdr:rowOff>
    </xdr:from>
    <xdr:to>
      <xdr:col>9</xdr:col>
      <xdr:colOff>304800</xdr:colOff>
      <xdr:row>78</xdr:row>
      <xdr:rowOff>69979</xdr:rowOff>
    </xdr:to>
    <xdr:sp macro="" textlink="">
      <xdr:nvSpPr>
        <xdr:cNvPr id="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134EA6A0-931F-483E-BE05-18D96FCAC66D}"/>
            </a:ext>
          </a:extLst>
        </xdr:cNvPr>
        <xdr:cNvSpPr>
          <a:spLocks noChangeAspect="1" noChangeArrowheads="1"/>
        </xdr:cNvSpPr>
      </xdr:nvSpPr>
      <xdr:spPr bwMode="auto">
        <a:xfrm>
          <a:off x="21593175" y="56683275"/>
          <a:ext cx="304800" cy="555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76</xdr:row>
      <xdr:rowOff>0</xdr:rowOff>
    </xdr:from>
    <xdr:to>
      <xdr:col>9</xdr:col>
      <xdr:colOff>304800</xdr:colOff>
      <xdr:row>78</xdr:row>
      <xdr:rowOff>69979</xdr:rowOff>
    </xdr:to>
    <xdr:sp macro="" textlink="">
      <xdr:nvSpPr>
        <xdr:cNvPr id="6"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5CFF03E3-E1B6-476F-B7EC-651DC5D5F279}"/>
            </a:ext>
          </a:extLst>
        </xdr:cNvPr>
        <xdr:cNvSpPr>
          <a:spLocks noChangeAspect="1" noChangeArrowheads="1"/>
        </xdr:cNvSpPr>
      </xdr:nvSpPr>
      <xdr:spPr bwMode="auto">
        <a:xfrm>
          <a:off x="21593175" y="56683275"/>
          <a:ext cx="304800" cy="555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76</xdr:row>
      <xdr:rowOff>0</xdr:rowOff>
    </xdr:from>
    <xdr:to>
      <xdr:col>9</xdr:col>
      <xdr:colOff>304800</xdr:colOff>
      <xdr:row>78</xdr:row>
      <xdr:rowOff>69979</xdr:rowOff>
    </xdr:to>
    <xdr:sp macro="" textlink="">
      <xdr:nvSpPr>
        <xdr:cNvPr id="7"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E3E38794-5D76-4508-B5ED-BDDE1AB24484}"/>
            </a:ext>
          </a:extLst>
        </xdr:cNvPr>
        <xdr:cNvSpPr>
          <a:spLocks noChangeAspect="1" noChangeArrowheads="1"/>
        </xdr:cNvSpPr>
      </xdr:nvSpPr>
      <xdr:spPr bwMode="auto">
        <a:xfrm>
          <a:off x="21593175" y="56683275"/>
          <a:ext cx="304800" cy="555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76</xdr:row>
      <xdr:rowOff>0</xdr:rowOff>
    </xdr:from>
    <xdr:to>
      <xdr:col>9</xdr:col>
      <xdr:colOff>304800</xdr:colOff>
      <xdr:row>78</xdr:row>
      <xdr:rowOff>69979</xdr:rowOff>
    </xdr:to>
    <xdr:sp macro="" textlink="">
      <xdr:nvSpPr>
        <xdr:cNvPr id="8"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A89077A9-CBC6-4950-B30E-9B71C37EAC60}"/>
            </a:ext>
          </a:extLst>
        </xdr:cNvPr>
        <xdr:cNvSpPr>
          <a:spLocks noChangeAspect="1" noChangeArrowheads="1"/>
        </xdr:cNvSpPr>
      </xdr:nvSpPr>
      <xdr:spPr bwMode="auto">
        <a:xfrm>
          <a:off x="21593175" y="56683275"/>
          <a:ext cx="304800" cy="555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76</xdr:row>
      <xdr:rowOff>0</xdr:rowOff>
    </xdr:from>
    <xdr:to>
      <xdr:col>9</xdr:col>
      <xdr:colOff>304800</xdr:colOff>
      <xdr:row>78</xdr:row>
      <xdr:rowOff>69979</xdr:rowOff>
    </xdr:to>
    <xdr:sp macro="" textlink="">
      <xdr:nvSpPr>
        <xdr:cNvPr id="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58998DD3-A618-41A5-9AC4-24A9EF32D599}"/>
            </a:ext>
          </a:extLst>
        </xdr:cNvPr>
        <xdr:cNvSpPr>
          <a:spLocks noChangeAspect="1" noChangeArrowheads="1"/>
        </xdr:cNvSpPr>
      </xdr:nvSpPr>
      <xdr:spPr bwMode="auto">
        <a:xfrm>
          <a:off x="21593175" y="56683275"/>
          <a:ext cx="304800" cy="555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76</xdr:row>
      <xdr:rowOff>0</xdr:rowOff>
    </xdr:from>
    <xdr:to>
      <xdr:col>9</xdr:col>
      <xdr:colOff>304800</xdr:colOff>
      <xdr:row>78</xdr:row>
      <xdr:rowOff>69979</xdr:rowOff>
    </xdr:to>
    <xdr:sp macro="" textlink="">
      <xdr:nvSpPr>
        <xdr:cNvPr id="10"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A4681867-8C21-4DFC-B9F3-E64D6B7AF2BC}"/>
            </a:ext>
          </a:extLst>
        </xdr:cNvPr>
        <xdr:cNvSpPr>
          <a:spLocks noChangeAspect="1" noChangeArrowheads="1"/>
        </xdr:cNvSpPr>
      </xdr:nvSpPr>
      <xdr:spPr bwMode="auto">
        <a:xfrm>
          <a:off x="21593175" y="56683275"/>
          <a:ext cx="304800" cy="555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76</xdr:row>
      <xdr:rowOff>0</xdr:rowOff>
    </xdr:from>
    <xdr:to>
      <xdr:col>9</xdr:col>
      <xdr:colOff>304800</xdr:colOff>
      <xdr:row>77</xdr:row>
      <xdr:rowOff>114297</xdr:rowOff>
    </xdr:to>
    <xdr:sp macro="" textlink="">
      <xdr:nvSpPr>
        <xdr:cNvPr id="11"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4E266F96-71D7-4E6C-97BD-BC43902352A8}"/>
            </a:ext>
          </a:extLst>
        </xdr:cNvPr>
        <xdr:cNvSpPr>
          <a:spLocks noChangeAspect="1" noChangeArrowheads="1"/>
        </xdr:cNvSpPr>
      </xdr:nvSpPr>
      <xdr:spPr bwMode="auto">
        <a:xfrm>
          <a:off x="21593175" y="56683275"/>
          <a:ext cx="304800" cy="380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76</xdr:row>
      <xdr:rowOff>0</xdr:rowOff>
    </xdr:from>
    <xdr:to>
      <xdr:col>9</xdr:col>
      <xdr:colOff>304800</xdr:colOff>
      <xdr:row>77</xdr:row>
      <xdr:rowOff>114297</xdr:rowOff>
    </xdr:to>
    <xdr:sp macro="" textlink="">
      <xdr:nvSpPr>
        <xdr:cNvPr id="12"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5D545A5A-9C79-481E-93B6-60CEFC736C49}"/>
            </a:ext>
          </a:extLst>
        </xdr:cNvPr>
        <xdr:cNvSpPr>
          <a:spLocks noChangeAspect="1" noChangeArrowheads="1"/>
        </xdr:cNvSpPr>
      </xdr:nvSpPr>
      <xdr:spPr bwMode="auto">
        <a:xfrm>
          <a:off x="21593175" y="56683275"/>
          <a:ext cx="304800" cy="380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0</xdr:colOff>
      <xdr:row>76</xdr:row>
      <xdr:rowOff>0</xdr:rowOff>
    </xdr:from>
    <xdr:ext cx="304800" cy="447675"/>
    <xdr:sp macro="" textlink="">
      <xdr:nvSpPr>
        <xdr:cNvPr id="13"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891F63F8-14A7-431F-9E00-3245A6DB5277}"/>
            </a:ext>
          </a:extLst>
        </xdr:cNvPr>
        <xdr:cNvSpPr>
          <a:spLocks noChangeAspect="1" noChangeArrowheads="1"/>
        </xdr:cNvSpPr>
      </xdr:nvSpPr>
      <xdr:spPr bwMode="auto">
        <a:xfrm>
          <a:off x="21593175" y="56683275"/>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76</xdr:row>
      <xdr:rowOff>0</xdr:rowOff>
    </xdr:from>
    <xdr:ext cx="304800" cy="447675"/>
    <xdr:sp macro="" textlink="">
      <xdr:nvSpPr>
        <xdr:cNvPr id="14"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6006B447-11A5-4356-A3C6-ACE8D639FF7B}"/>
            </a:ext>
          </a:extLst>
        </xdr:cNvPr>
        <xdr:cNvSpPr>
          <a:spLocks noChangeAspect="1" noChangeArrowheads="1"/>
        </xdr:cNvSpPr>
      </xdr:nvSpPr>
      <xdr:spPr bwMode="auto">
        <a:xfrm>
          <a:off x="21593175" y="56683275"/>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76</xdr:row>
      <xdr:rowOff>0</xdr:rowOff>
    </xdr:from>
    <xdr:ext cx="304800" cy="447675"/>
    <xdr:sp macro="" textlink="">
      <xdr:nvSpPr>
        <xdr:cNvPr id="15"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33673A13-FCDB-495D-8D07-A704D59C3F38}"/>
            </a:ext>
          </a:extLst>
        </xdr:cNvPr>
        <xdr:cNvSpPr>
          <a:spLocks noChangeAspect="1" noChangeArrowheads="1"/>
        </xdr:cNvSpPr>
      </xdr:nvSpPr>
      <xdr:spPr bwMode="auto">
        <a:xfrm>
          <a:off x="21593175" y="56683275"/>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76</xdr:row>
      <xdr:rowOff>0</xdr:rowOff>
    </xdr:from>
    <xdr:ext cx="304800" cy="447675"/>
    <xdr:sp macro="" textlink="">
      <xdr:nvSpPr>
        <xdr:cNvPr id="16"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92CFB6FF-55E3-4C91-9520-74984C46CEB1}"/>
            </a:ext>
          </a:extLst>
        </xdr:cNvPr>
        <xdr:cNvSpPr>
          <a:spLocks noChangeAspect="1" noChangeArrowheads="1"/>
        </xdr:cNvSpPr>
      </xdr:nvSpPr>
      <xdr:spPr bwMode="auto">
        <a:xfrm>
          <a:off x="21593175" y="56683275"/>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76</xdr:row>
      <xdr:rowOff>0</xdr:rowOff>
    </xdr:from>
    <xdr:ext cx="304800" cy="447675"/>
    <xdr:sp macro="" textlink="">
      <xdr:nvSpPr>
        <xdr:cNvPr id="17"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B041A4E3-2DFF-412E-A0E7-EC3EA3CF4D2B}"/>
            </a:ext>
          </a:extLst>
        </xdr:cNvPr>
        <xdr:cNvSpPr>
          <a:spLocks noChangeAspect="1" noChangeArrowheads="1"/>
        </xdr:cNvSpPr>
      </xdr:nvSpPr>
      <xdr:spPr bwMode="auto">
        <a:xfrm>
          <a:off x="21593175" y="56683275"/>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76</xdr:row>
      <xdr:rowOff>0</xdr:rowOff>
    </xdr:from>
    <xdr:ext cx="304800" cy="447675"/>
    <xdr:sp macro="" textlink="">
      <xdr:nvSpPr>
        <xdr:cNvPr id="18"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AA180995-5132-4C31-BCBD-0ECF3095A104}"/>
            </a:ext>
          </a:extLst>
        </xdr:cNvPr>
        <xdr:cNvSpPr>
          <a:spLocks noChangeAspect="1" noChangeArrowheads="1"/>
        </xdr:cNvSpPr>
      </xdr:nvSpPr>
      <xdr:spPr bwMode="auto">
        <a:xfrm>
          <a:off x="21593175" y="56683275"/>
          <a:ext cx="3048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76</xdr:row>
      <xdr:rowOff>0</xdr:rowOff>
    </xdr:from>
    <xdr:ext cx="304800" cy="304800"/>
    <xdr:sp macro="" textlink="">
      <xdr:nvSpPr>
        <xdr:cNvPr id="19" name="AutoShape 3"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1"/>
          <a:extLst>
            <a:ext uri="{FF2B5EF4-FFF2-40B4-BE49-F238E27FC236}">
              <a16:creationId xmlns:a16="http://schemas.microsoft.com/office/drawing/2014/main" id="{767E7D2B-35E5-40EE-837B-6F7509671DE6}"/>
            </a:ext>
          </a:extLst>
        </xdr:cNvPr>
        <xdr:cNvSpPr>
          <a:spLocks noChangeAspect="1" noChangeArrowheads="1"/>
        </xdr:cNvSpPr>
      </xdr:nvSpPr>
      <xdr:spPr bwMode="auto">
        <a:xfrm>
          <a:off x="21593175" y="566832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xdr:col>
      <xdr:colOff>0</xdr:colOff>
      <xdr:row>76</xdr:row>
      <xdr:rowOff>0</xdr:rowOff>
    </xdr:from>
    <xdr:ext cx="304800" cy="304800"/>
    <xdr:sp macro="" textlink="">
      <xdr:nvSpPr>
        <xdr:cNvPr id="20" name="AutoShape 6" descr="data:image/jpeg;base64,/9j/4AAQSkZJRgABAQAAAQABAAD/2wCEAAkGBwgHBhMIBxQWFRUXGSAbGBcYGB8gHhsiIiAeHyEgICQgHykgIh4xIBwgITEmJikuLi46HCAzODMsNywtMCwBCgoKDQwNFQ8PFDIeHxwtLDc3Nzc3NzcvNzA3NzUsNzg3MC0tNyw3KyssLDc0NysyKywrNys0LDcrLCw3Ky0rN//AABEIAL4BCQMBIgACEQEDEQH/xAAcAAEAAwEBAQEBAAAAAAAAAAAABQYHCAQCAwH/xABJEAABAwMDAgMEBAkJBwUBAAABAAIDBAURBhIhBzETQVEiYXGBCBQyoSM0QlJygpGxshUXNjdidJKTwSQ1Q1RzotIzU4OUsxb/xAAaAQEAAwEBAQAAAAAAAAAAAAAAAQMEBQYC/8QAKhEBAAICAQAIBgMAAAAAAAAAAAECAxEEBRITITFRcYEGM0FhgrEUIjT/2gAMAwEAAhEDEQA/ANxREQEREBERAREQEREBERAREQEREBERAREQEREBERAREQEREBERAREQEREBERAREQEREBERAREQEREBERAREQEREBERAREQEREBERAREQEREBERAREQEREBERAREQEREBERAREQEREBERAREQEREBERAREQEREBERAREQEREBERAREQEREBERAREQEREBERAREQEREBERAREQEREBERAREQEREBERAREQEREBERARFCXS4yeMYYDgDgkdyVj53OxcPF2mT2jzWYsVsltQm0UFZp5pKzbI5xGDwST6LM/pA3q7Wqvo22uomhDmSFwikczOCzGdpGe6jgc2vMw9rWuu/Rlxzjt1ZltKLlmaq6kWu0x3+aetEDtrmyGdz24d9kuG84ByPtDzCstf1Fu986XPldK+KqgqI2PkicWF7XB+CduME7SCBx7IPuG1W6BRcq0FV1DrrJJfaGprXwREh7xUuO0tAcct37iACCTjH3rTui/UOuvrprVqB4e+OPxWynAJYCA4OxgcZBz6Zz2Qa4i5r131QvWproaHTz5IoN22NsWRJL5Akj2ufJo9eclV+ootb6TDblMKunBIPiZcBn0dg459Hd/RB1oizTpR1JOpqCSkveBUQM3ucBgSMHd+B2cONwHHII9Bk9bf8AV/UfUzoLU6XnJjgZJsYxg8zyG55GXHkk4HkEHUaLIOlFu1xbrhVQamfO2KOLhkjt4c52cFj8u4Aac7XdyMrK7FdddagrfqVnq62WTaXbRVPHAxk+08DzCDrNFzRp/qFq3R2ohQ6kkmkY1wE0U5LnNBwdzXHLs4O4c4K/LXWoNTHqFU261VdUMz7Io453gZOA1rQHADkoOnEWH9N6DqBS6mEupHVngCOTPizOc3O07eC8857LPtP3PXeoq76jZquskk2l23605vAxk5dIB5+qDrFFzhozqFqjTmqWWrUckskfiCOVk53PZk43Bx9rjOe5BHyI/fX2or5S9XJKKlqqhkQmhAjbM8MwWx5G0Oxg5OfiUHRCLmzqdf8AUcPUept9rqqlg3sayOOZ7RksZwAHADJP3rxu1L1H0VWNkuclSMnhtTukY/3AuJ+e0goOn0Va0Dq6l1lYRcKcbHtO2WP8x2AePVpByD/qCsx686wuNHf4bTZp5YfDj3yGKRzCS88A7SDw1uf10G5osl6BaorLxQ1Ntusskskbg9rpHlzi1wwRkknALc/rqA693282rVsMNsqZ4WmnBLY5XsBO+QZw0gZx5+4IN5RctyXbqVp2Fl0qZa1sbgC18jnSRnOMZ3FzBnPGe62npZ1AZrSgdDVgMqYgN7R2cD2e3POM8EeXHqEF7REQEREBERAVSqPxh36R/eraqlUfjDv0j+9eX+J/l4vWW7g+Nnssf49+qf8ARZT9JP8A3jQ/oSfvYtWsf49+qf8ARZT9JP8A3jQ/oSfvYtfw7/i/KVfM+Z7IG69TY6rpxHpOmgIcImRvlc4Y9jaSWgDz2+fbKhqG2VEHS6rukoIZLUwMZkd9gl3Eeoy/GfUH0W06D0Lpar0jRV1VSQvkfCxznObncS0Ekg8Febr3DFT9O2wwNDWtmjAa0YAGHcADgBd1lZPpXqJNprRdTp+lhDnTOefFL+GB7Gs+zt5I25745Xt0fpq623Rlz1HUMdG11K6GMOBBeHubvcAedoaMZ7HcfReO3aUN46Uy3ykGZaapk3Y/KiLIi7/Cfa+G9XvpDqWHVGmptD3p3teE5kTvN0ZGNo/tMzx7sfmlBE/Rzt9JUX6prpgDJFG0R58t5cHEe/DQM/2j6rea6kp6+jfR1jQ9j2lrmnsQeCFypa6++dMtYu3NAkjyyRjs7ZWH0PfBwHNcPd7wrrqbrjU3Kzuo7RTmB724dI6TcW54OzDRz6OOMeiCp9MIW/zjxUNO4uY/xoi4flMMcgz9wd8l5aq2ar6cXz6yBJC9hLWzNbmN4PvILSD32nkcZAIVt6I2QULp9bXUFtPTxv8ADcR9o49st9QG5b7y7HkVN2nrtRTW98Wo6Vxcc4EW1zHA5wHB7hjjg9898Dsg9vTrqxPqOqNkvzGtlex3hyRghriGklrgScHAJBBwe2BxnKOm2qYdH6h/lWojdIPDcza0gHJ288/BSHS6kkuvURlTSR7GMMkrgO0bdrsD4Zc1oX10Xs9uvmsfqd2jbLH4L3bXdsgtwfvQR2p7tWdRNa+NRxbXzFsccYOcAcZccfFxOOB8Mr9NcVUlq6m1FZTY3Q1Ae3dyMs2kZ92QumLLpew2KQyWimiicRgua0bseme+Pdlc3axrm2zq5NcXguEVW2QtHmGua7H3INC6adSr9qy/SW26eDs8B7/YYQcjaB+UeOSst6faqGjr9/Kpi8b8G5mzft745ztPp6LbNKdVqLVd1Npp6Z8ZdG924uaR7LSfILIelNiptS3+W01faSmkAdj7LstLXD3g4P3IPVZ6G79S+oP8p+FtY+VrpXNB2RsbtG3d5u2tAA7knOAO37dRv66JP+vB/BEvrpvqar6e6wktV6y2Jz/Dnb5McDgSD3ep82nPOAvjqKQ7rPIW/wDvU/8ABEg+te/12P8A7zB+6Jbj1PoKa4aBrWVYBDIXSN9zmAuaR78jHzIWD9TaoUPVyescMiOaJ5A89rIzj7lJdQOr1Tqe0utNvh8CJ+PEcX7nuAwdvAAaM9++e3HKD3/RzrHw3ysgdxGYQ9x8gWuwPue79igNPxDqF1a8eqBdFJM6V4I/4bPstd7iGsYfipqgtdToTpPV3O4Ax1FdthjYe7WHPfzDi3e7HlhvnkKr6J0RqjUFI65acIY1rjGXeKWEnAcQMckchBI6Bnk0T1ZFBUEhviupnkjuHHDD8NwY74KS+kb/AExg/uw//SRVHWmldQaWrI5L+fbly5rxIXEluM5PfIy37lL9Xbw3UNXb7qzGZaJhdjsHb5A8fJwI+SDoe0UdPcdHQUVY0OY+nY1zT5gsAK536KVU1J1Jp44DkPEjHY827HOz+1oKnLn1oqDpdlns8BieImxmZz8kYaGktAHf0JPHopXoBo+piqXanr2lrdhZACOXZ+0/4YG0Hzy70QbiiIgIiICIiAucr1eboy8zsZPMAJXgASO49o+9dGrmS+f77qP+q/8AiK38HFjyTbr1ifWGDn3tWterOl16TXKvqtVmKqlke3wnHDnuI7t8iVeNdUeiamaF2tDCCA4ReJIW8cbsYcM+Sz3o7/TA/wDRf+9i+PpK/jNB+jN++JV8zHSmXVKxEa+izh2m2Lczto9u1joi3UUdDQ1lM2NjQ1jfFHAHAGSc/tKlblbrJq60tiqwyogJDmlr8tJGcEFh57nzXPNj6V3G+6LGo6CZmSHkQuaQTsc5pAdnGTt44xyOfNeroNfqq36yZaWuPg1AcCzPAc1pcHAeuGlvz9wWRrbRDLovQ0Js4fBTNk/CGJ7/ALW72d2HEnB2Y9OF5dOaL0K90d507FGdrssljlecEHB53/Ijz7LAepl6dqHXFVVx5LGuMceOfZj4yPccOf8ANaR9HG97oaqwynsRMwe44a/5Ahn+IoLzrpuha6QUOsHwB4GW737HtBPcOBDgMjtnBwqjbdM9H4asPFRDIc8NkqfZ/ZkA/A5VP+kLxrtv93Z/FIoy/dNqu1aHh1VHM2SN7I3vZtLSzxA3GDkh2C4Dy9UHTsENOykbBTtaI9uGtaBt244AA4xhUDVHT/pzSf7feGR0wc7GRK6NhOCcBoO0cA9gOyr/ANHS+VdTR1NmqXFzItr4s/kh24Ob8MgED3lQX0iL59av8NliPswM3vwfy39gfeGAH9dBrGh4dGw0clFo4wuaMeJ4btzjnONziS4+eMnjnC9Fi0PprT1d9ds9O2OTaW7g554OMjlxHksE6JXk2bX0dPNw2cGFwPGHd28eu5u39Yrp1BE3fUtkskwhu9RFC5wyA9wBI7ZGfeFR7jD0judc+ur5KV8jzuc4zu5PyfhffVLpvX61u0NZRTRxiOPYQ8OJJ3E+XxWBW6xzV+pmWGNzQ90vhbjnGckZ9ccIOkdHWHQDq11bpNsLpGDa50cjnbQ8EYPtEcgH9ijDUdMOn928SExxVABaRGZJHAHGQ4AuAPA+1grOb3T3XpPaZrPTzsdNW7SXx5BjjZvBxns5xfgEdg13Y4KgtE9Or5rKN1TRbY4gcGWQnBPmGgAlx9fL3oNjhd0v19dzOfClqHYGHmSN7sDjAJbuOB5Z4HuUrc9E6EtTRdbnDHGI9gEj5X4btw1gyX+WGgfABYLrXp/fNFFlRXbXxk4bNGTgO7gHIBa7jI8vQq0TazqNTdHaugubi6endCC893sMjdpPq4EEE+fB7koL5dm9JrxcX3C5S0r5X4LnGdwzgADs8DsAp3S2ltDxkXHTcNM/B4kY4SbT7iS7B+HK590JoK4a3jqHW6SNhh28Sbva3bscgHH2fTzX551L0y1Ttz4UzcEjOY5WZPf85hwR6g57EcB07qHTNn1LEyK9xCVrCS0FzgAT5+yRn5quHV+gtDQCzU8zIw0n8HGHybSTk7i0OwcnsTlUrql1QNVpumpdPOLDVReJK4H2mNyW+GCPytzXAn+z71RdEdM77q+l+u0uyKDOBJJn2yODsABJweCeB35JBQbiLnoHqSGUkj46hzCS2N+9jwcc4B2uIx3xkL1SdM9GyxMikpGkMBDQXycAkuIHt+pJ+a551jom+6Hq431+NpP4OeInbuHIGcAtf5/twTgq81XUytuXSKVkjyKoSMp3vHcteHOD/cSxj2n3gkYyMBYppujenrmYpGweI084ZLM0H5B7M58u4WkWS+Wm+U/jWaaOVo77HA7fcR3HwIXNXTbp67XPjkVDYBFt42b3HdnHG5uG8d1sfSjp7Lop9TPXuZJLI4NY5vbwxyO4yCXHkc/Zbyg0NERAREQEREBc3XmlDrzUHP8AxX+X9o+9dIrAtWUEtt1HPTzDu9z2n1a4lwP34+IKfyMuDvxzrbq9FdH8XnXtTkV3qNx3zHr4SlOkcAi1bkHP4F/l72Ly/SV/GaD9Gb98SkOlP9LP/hf+9ij/AKSv4zQfozfviTtr5v7Xncquk+Fg4WfssFdV1E+f7U2z9UL1ZdIjTlvZE1oDx4pDi8b3Occc7c+1xwvHoWGqtjKjVbQWspYniN+OHTSNMTGj1I37zjtt57hbH0f01Ybh0+pquvpKeSQmTL3wsc44leBkluewA+Srv0h7tFT09JpujAa3mZ7WjAAGWsGBxjO8/II56s9DLBBeNTSzVoBjihcDnzMgMeP8BeorQddJo7qVFHUnhkzqeX0wSYyfgDh3yXo090n1JqGzR3Wj8FscgJaJHuDsAkZwGHg4yOe2FC6y0dddH1bKW7hn4Ru5rmElpwcEcgcjj9oQW36Qv9O2/wB3Z/FIq9c9dX+96cg0u/YIWCOMNY0hz9mAzcS4+YB4wMr+9SL2NQ1VHcicudRxiT9NrpGv/wC4E/MKY6i6T+r6Vtup6Nvsy00LJ8eT/DbtefiBgn1A8yg07o3o2q0fZp7hfMMlmwS3IPhsYCRkjjJySfTA88rGqMu111Na+bltRUbiHeUYOSPlE3HyVsZ1RdU9J57VWP8A9rAbA0nJMkbuC8+eQwOaT67T+VhU7Rugb1rKGWW0+GGxkAmRxAJIJwMNOcDv8QgkOrNC/T/UeWpoTt3ubURkeRPJP+Y1xXSthucV6ssFzg+zLG14HpkZx8QePkuY9W9Nb/pK1i5XLwjHvDT4biSCc4Jy0ccYz7wtY+j3e/r2lJLVIfap38D+w/Lh/wB2/wC5Bqa5U0t/W3D/AH0/xldVrlTS39bcP99P8ZQTP0gt/wD/AHo39vq7Nvw3P/1ytr6ZNpm9P6EUeNvgNJx+cRl/z37s+/KpfX7Sc90tsd/oGlzoAWygDJMZ53fqnJPucT5LOun3VC56NpTQOjE8GS4MLtpYT32uweD3II78jGTkNz6sClPTut+uY2+Hxn87I2fPfhcx2jxP5OrdnbwG7v8A7EGPvVl6hdTLnrSJtIWCCBp3eG124uPkXOwMgeQAA8znjEnBpOpsnR6su9xaWyVLodjT3EYkaQT5guJzj0DUFk+jT9i4fGH90q+fpKMh/wBgf+X+FHxb+D7/AD7fEqj9N+oLtCsqAyn8bxtn/E2bdu7+y7P2vd2XjvF11B1L1S0bd8jvZjiYPZjb/oPNzj+4AAKqTkLsTRjaZukaMUP/AKfgR7fhsH3+qxjql01dY9MUldaxv+rx+HUEDvyX+Jj03ucD6At8gVC6C6sXLSVu/k2eIVEI5YC/a5mTkgHBBbnJwR590GwdbRTnpvUmpxkFmz13eI3GPln5ZWLdNNMTauorhaoHBrvDjexzs4D2vO3OOcFpe3PlnODjC/DqF1FuWtiyKdjYYGHc2Jpz7WMbnHAycEgcDGSrfZ31nS3ps66PAZW1sjfDY8fYY3n2hn80uJ9DI0HkIKDc9Par0TV/WqiOanI4E0ZO3v8AnsOOfQn5LV+jXUm5Xy5Gw39wkeWl0UuAHHbyWuxweOQceRzlRty630ty0vLRVFGfGkjcwjcDF7Qxk59rHOduPdnzVf6BWuas1yK5gOyCNxc7yy4FjR8Tlx/VKDpRERAREQEREBRl7sFsvsYZc4w7b9k5IcPgQQce5SaKJjfi+6ZLY7Rak6mEFZtJWayVn1u3sc1+0tyXuPBxnufcF86o0bYtVujdfYjJ4edntvbjdjP2XDP2R3U+iRER4JyZcmW3WyWm0/d4LFZqCwWtlstTdkTM7W7icZJceXEnuT5qEv8A080xqK5G43iF0khABPiyDgDAAAcAB8B6q1IpVvwoKOnt9DHRUbdscbQxjfQAYA/YFFao0jY9VsjbfYvE8POz2nNI3Yzy0g+Q/YpxEFE/mg0P/wAsf86X/wA1Z59P2uo08LBPGHU4jEewk/ZaAG853ZGBg5zxlSiIKJ/M/ob/AJY/50v/AJqzab07atMUBobJH4cZcXEbi7JIAJJcSewA+SlUQeC+Wegv1sfbbqzfE/G5uSM4II5BBHIHYqL0zofT2lqt1VY4nRue3a78JI4EZB7OcRnI74z39SrGiAqjSdNdJ0d4bd6eAiZr/EDvFkPtZznBdjv5YwrciAqFqHpFpO9zmoEb4HuOSYHBoJ/RILB8gFfUQUXTnSbSlhqG1LY3TyNOWuncHYPqGgBmfQkcK036yW/UNsdbbszfE4glu4tzggjlpB7hSKIKJ/NBob/lT/nS/wDmrNYdN2XTsJissDIge5aPaPxccuPzKlUQfxzQ5u13IPks+vnRzSN1nM0TJKck5PgOAb/hcHNHwaAtCRBStM9LdLadqG1UEbpZW/ZfM7cQfUAAMB9DtyFabtaqC80RorrEyWM92uGR8R6H3jlexEGcSdFNHPqPFa2Zo/MEp2/eC771drDYrXp6gFDZomxM74b3J7ZcTy48dySeFIogIiICIiAiIgIiICIiAiIgIiICIiAiIgIiICIiAiIgIiICIiAiIgIiICIiAiIgIiICIiAiIgIiICIiAiIgIiICIiAiIgIiICIiAiIgIiICIiAiIgIiICIiAiIgIiICIiAiIgIiICIiAiIgIiICIiAiIgIiICIiAiIgIiICIiAiIgIiICIiD//Z">
          <a:hlinkClick xmlns:r="http://schemas.openxmlformats.org/officeDocument/2006/relationships" r:id="rId2"/>
          <a:extLst>
            <a:ext uri="{FF2B5EF4-FFF2-40B4-BE49-F238E27FC236}">
              <a16:creationId xmlns:a16="http://schemas.microsoft.com/office/drawing/2014/main" id="{7F36538B-158C-4562-B6CE-E86956BCC760}"/>
            </a:ext>
          </a:extLst>
        </xdr:cNvPr>
        <xdr:cNvSpPr>
          <a:spLocks noChangeAspect="1" noChangeArrowheads="1"/>
        </xdr:cNvSpPr>
      </xdr:nvSpPr>
      <xdr:spPr bwMode="auto">
        <a:xfrm>
          <a:off x="21593175" y="566832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258535</xdr:colOff>
      <xdr:row>0</xdr:row>
      <xdr:rowOff>369531</xdr:rowOff>
    </xdr:from>
    <xdr:to>
      <xdr:col>0</xdr:col>
      <xdr:colOff>2081893</xdr:colOff>
      <xdr:row>0</xdr:row>
      <xdr:rowOff>1224643</xdr:rowOff>
    </xdr:to>
    <xdr:pic>
      <xdr:nvPicPr>
        <xdr:cNvPr id="21" name="Imagen 20">
          <a:extLst>
            <a:ext uri="{FF2B5EF4-FFF2-40B4-BE49-F238E27FC236}">
              <a16:creationId xmlns:a16="http://schemas.microsoft.com/office/drawing/2014/main" id="{B8FA5182-7B59-44C1-BD74-ED897C787AC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l="14209" r="8809" b="32600"/>
        <a:stretch>
          <a:fillRect/>
        </a:stretch>
      </xdr:blipFill>
      <xdr:spPr bwMode="auto">
        <a:xfrm>
          <a:off x="258535" y="369531"/>
          <a:ext cx="1823358" cy="855112"/>
        </a:xfrm>
        <a:prstGeom prst="rect">
          <a:avLst/>
        </a:prstGeom>
        <a:noFill/>
        <a:ln>
          <a:noFill/>
        </a:ln>
      </xdr:spPr>
    </xdr:pic>
    <xdr:clientData/>
  </xdr:twoCellAnchor>
  <xdr:twoCellAnchor editAs="oneCell">
    <xdr:from>
      <xdr:col>2</xdr:col>
      <xdr:colOff>136074</xdr:colOff>
      <xdr:row>81</xdr:row>
      <xdr:rowOff>18565</xdr:rowOff>
    </xdr:from>
    <xdr:to>
      <xdr:col>4</xdr:col>
      <xdr:colOff>1672829</xdr:colOff>
      <xdr:row>83</xdr:row>
      <xdr:rowOff>43905</xdr:rowOff>
    </xdr:to>
    <xdr:pic>
      <xdr:nvPicPr>
        <xdr:cNvPr id="22" name="Imagen 21">
          <a:extLst>
            <a:ext uri="{FF2B5EF4-FFF2-40B4-BE49-F238E27FC236}">
              <a16:creationId xmlns:a16="http://schemas.microsoft.com/office/drawing/2014/main" id="{5082EA8C-4D79-45CC-A8A8-74228135DC1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79974" y="57911515"/>
          <a:ext cx="6423080" cy="406340"/>
        </a:xfrm>
        <a:prstGeom prst="rect">
          <a:avLst/>
        </a:prstGeom>
      </xdr:spPr>
    </xdr:pic>
    <xdr:clientData/>
  </xdr:twoCellAnchor>
  <xdr:twoCellAnchor>
    <xdr:from>
      <xdr:col>0</xdr:col>
      <xdr:colOff>2272389</xdr:colOff>
      <xdr:row>0</xdr:row>
      <xdr:rowOff>204107</xdr:rowOff>
    </xdr:from>
    <xdr:to>
      <xdr:col>0</xdr:col>
      <xdr:colOff>3352389</xdr:colOff>
      <xdr:row>0</xdr:row>
      <xdr:rowOff>1284107</xdr:rowOff>
    </xdr:to>
    <xdr:grpSp>
      <xdr:nvGrpSpPr>
        <xdr:cNvPr id="23" name="Grupo 22">
          <a:extLst>
            <a:ext uri="{FF2B5EF4-FFF2-40B4-BE49-F238E27FC236}">
              <a16:creationId xmlns:a16="http://schemas.microsoft.com/office/drawing/2014/main" id="{E4399206-8E63-4F70-9CA3-69C99EAC4857}"/>
            </a:ext>
          </a:extLst>
        </xdr:cNvPr>
        <xdr:cNvGrpSpPr/>
      </xdr:nvGrpSpPr>
      <xdr:grpSpPr>
        <a:xfrm>
          <a:off x="2272389" y="204107"/>
          <a:ext cx="1080000" cy="1080000"/>
          <a:chOff x="1372249" y="114300"/>
          <a:chExt cx="1212995" cy="1172633"/>
        </a:xfrm>
      </xdr:grpSpPr>
      <xdr:pic>
        <xdr:nvPicPr>
          <xdr:cNvPr id="24" name="Imagen 23">
            <a:hlinkClick xmlns:r="http://schemas.openxmlformats.org/officeDocument/2006/relationships" r:id="rId5"/>
            <a:extLst>
              <a:ext uri="{FF2B5EF4-FFF2-40B4-BE49-F238E27FC236}">
                <a16:creationId xmlns:a16="http://schemas.microsoft.com/office/drawing/2014/main" id="{BF18CB0A-A178-4AD2-B0D8-019711A04FD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72249" y="114300"/>
            <a:ext cx="1212995" cy="117263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5" name="Rectángulo 24">
            <a:extLst>
              <a:ext uri="{FF2B5EF4-FFF2-40B4-BE49-F238E27FC236}">
                <a16:creationId xmlns:a16="http://schemas.microsoft.com/office/drawing/2014/main" id="{4F5C0577-514C-46AC-B00A-7E62160CB458}"/>
              </a:ext>
            </a:extLst>
          </xdr:cNvPr>
          <xdr:cNvSpPr/>
        </xdr:nvSpPr>
        <xdr:spPr>
          <a:xfrm>
            <a:off x="1817688" y="881063"/>
            <a:ext cx="317500" cy="9525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115227</xdr:colOff>
      <xdr:row>1</xdr:row>
      <xdr:rowOff>130440</xdr:rowOff>
    </xdr:from>
    <xdr:to>
      <xdr:col>2</xdr:col>
      <xdr:colOff>343527</xdr:colOff>
      <xdr:row>10</xdr:row>
      <xdr:rowOff>113049</xdr:rowOff>
    </xdr:to>
    <xdr:pic>
      <xdr:nvPicPr>
        <xdr:cNvPr id="5" name="Imagen 4">
          <a:extLst>
            <a:ext uri="{FF2B5EF4-FFF2-40B4-BE49-F238E27FC236}">
              <a16:creationId xmlns:a16="http://schemas.microsoft.com/office/drawing/2014/main" id="{85D2377A-60D8-462A-8E0F-17DF12BC4F57}"/>
            </a:ext>
          </a:extLst>
        </xdr:cNvPr>
        <xdr:cNvPicPr>
          <a:picLocks noChangeAspect="1"/>
        </xdr:cNvPicPr>
      </xdr:nvPicPr>
      <xdr:blipFill>
        <a:blip xmlns:r="http://schemas.openxmlformats.org/officeDocument/2006/relationships" r:embed="rId1"/>
        <a:stretch>
          <a:fillRect/>
        </a:stretch>
      </xdr:blipFill>
      <xdr:spPr>
        <a:xfrm>
          <a:off x="210477" y="320940"/>
          <a:ext cx="2895300" cy="1544709"/>
        </a:xfrm>
        <a:prstGeom prst="rect">
          <a:avLst/>
        </a:prstGeom>
      </xdr:spPr>
    </xdr:pic>
    <xdr:clientData/>
  </xdr:twoCellAnchor>
  <xdr:twoCellAnchor>
    <xdr:from>
      <xdr:col>2</xdr:col>
      <xdr:colOff>647700</xdr:colOff>
      <xdr:row>2</xdr:row>
      <xdr:rowOff>114300</xdr:rowOff>
    </xdr:from>
    <xdr:to>
      <xdr:col>2</xdr:col>
      <xdr:colOff>1928697</xdr:colOff>
      <xdr:row>9</xdr:row>
      <xdr:rowOff>152400</xdr:rowOff>
    </xdr:to>
    <xdr:grpSp>
      <xdr:nvGrpSpPr>
        <xdr:cNvPr id="7" name="Grupo 6">
          <a:extLst>
            <a:ext uri="{FF2B5EF4-FFF2-40B4-BE49-F238E27FC236}">
              <a16:creationId xmlns:a16="http://schemas.microsoft.com/office/drawing/2014/main" id="{C6594A44-3DB2-4D00-B611-73B2C0CFC6E3}"/>
            </a:ext>
          </a:extLst>
        </xdr:cNvPr>
        <xdr:cNvGrpSpPr/>
      </xdr:nvGrpSpPr>
      <xdr:grpSpPr>
        <a:xfrm>
          <a:off x="3401291" y="460664"/>
          <a:ext cx="1280997" cy="1267691"/>
          <a:chOff x="1864634" y="133351"/>
          <a:chExt cx="1290522" cy="1257300"/>
        </a:xfrm>
      </xdr:grpSpPr>
      <xdr:pic>
        <xdr:nvPicPr>
          <xdr:cNvPr id="8" name="Imagen 7">
            <a:hlinkClick xmlns:r="http://schemas.openxmlformats.org/officeDocument/2006/relationships" r:id="rId2"/>
            <a:extLst>
              <a:ext uri="{FF2B5EF4-FFF2-40B4-BE49-F238E27FC236}">
                <a16:creationId xmlns:a16="http://schemas.microsoft.com/office/drawing/2014/main" id="{E570CA70-19C1-43BB-8B07-B81B919429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64634" y="133351"/>
            <a:ext cx="1290522" cy="12573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Rectángulo 8">
            <a:extLst>
              <a:ext uri="{FF2B5EF4-FFF2-40B4-BE49-F238E27FC236}">
                <a16:creationId xmlns:a16="http://schemas.microsoft.com/office/drawing/2014/main" id="{8EC551B6-E6AF-4FB4-A72A-0681877ABD2F}"/>
              </a:ext>
            </a:extLst>
          </xdr:cNvPr>
          <xdr:cNvSpPr/>
        </xdr:nvSpPr>
        <xdr:spPr>
          <a:xfrm>
            <a:off x="2343150" y="942975"/>
            <a:ext cx="400050" cy="1143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7</xdr:col>
      <xdr:colOff>121227</xdr:colOff>
      <xdr:row>3</xdr:row>
      <xdr:rowOff>69272</xdr:rowOff>
    </xdr:from>
    <xdr:to>
      <xdr:col>8</xdr:col>
      <xdr:colOff>1835228</xdr:colOff>
      <xdr:row>6</xdr:row>
      <xdr:rowOff>139698</xdr:rowOff>
    </xdr:to>
    <xdr:pic>
      <xdr:nvPicPr>
        <xdr:cNvPr id="2" name="Imagen 1">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6365682" y="606136"/>
          <a:ext cx="3289955" cy="5899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182846</xdr:colOff>
      <xdr:row>1</xdr:row>
      <xdr:rowOff>144086</xdr:rowOff>
    </xdr:from>
    <xdr:to>
      <xdr:col>2</xdr:col>
      <xdr:colOff>778728</xdr:colOff>
      <xdr:row>10</xdr:row>
      <xdr:rowOff>144838</xdr:rowOff>
    </xdr:to>
    <xdr:pic>
      <xdr:nvPicPr>
        <xdr:cNvPr id="2" name="Imagen 1">
          <a:extLst>
            <a:ext uri="{FF2B5EF4-FFF2-40B4-BE49-F238E27FC236}">
              <a16:creationId xmlns:a16="http://schemas.microsoft.com/office/drawing/2014/main" id="{54D9EB91-D499-4C55-8ECE-2CFB7EC1CEF8}"/>
            </a:ext>
          </a:extLst>
        </xdr:cNvPr>
        <xdr:cNvPicPr>
          <a:picLocks noChangeAspect="1"/>
        </xdr:cNvPicPr>
      </xdr:nvPicPr>
      <xdr:blipFill>
        <a:blip xmlns:r="http://schemas.openxmlformats.org/officeDocument/2006/relationships" r:embed="rId1"/>
        <a:stretch>
          <a:fillRect/>
        </a:stretch>
      </xdr:blipFill>
      <xdr:spPr>
        <a:xfrm>
          <a:off x="273560" y="325515"/>
          <a:ext cx="2893978" cy="1573133"/>
        </a:xfrm>
        <a:prstGeom prst="rect">
          <a:avLst/>
        </a:prstGeom>
      </xdr:spPr>
    </xdr:pic>
    <xdr:clientData/>
  </xdr:twoCellAnchor>
  <xdr:twoCellAnchor>
    <xdr:from>
      <xdr:col>2</xdr:col>
      <xdr:colOff>923925</xdr:colOff>
      <xdr:row>2</xdr:row>
      <xdr:rowOff>123825</xdr:rowOff>
    </xdr:from>
    <xdr:to>
      <xdr:col>2</xdr:col>
      <xdr:colOff>2204922</xdr:colOff>
      <xdr:row>10</xdr:row>
      <xdr:rowOff>866</xdr:rowOff>
    </xdr:to>
    <xdr:grpSp>
      <xdr:nvGrpSpPr>
        <xdr:cNvPr id="5" name="Grupo 4">
          <a:extLst>
            <a:ext uri="{FF2B5EF4-FFF2-40B4-BE49-F238E27FC236}">
              <a16:creationId xmlns:a16="http://schemas.microsoft.com/office/drawing/2014/main" id="{16D42ADB-7947-4222-B15C-402F9ABC6B3B}"/>
            </a:ext>
          </a:extLst>
        </xdr:cNvPr>
        <xdr:cNvGrpSpPr/>
      </xdr:nvGrpSpPr>
      <xdr:grpSpPr>
        <a:xfrm>
          <a:off x="3326342" y="515408"/>
          <a:ext cx="1280997" cy="1252875"/>
          <a:chOff x="1864634" y="133351"/>
          <a:chExt cx="1290522" cy="1257300"/>
        </a:xfrm>
      </xdr:grpSpPr>
      <xdr:pic>
        <xdr:nvPicPr>
          <xdr:cNvPr id="6" name="Imagen 5">
            <a:hlinkClick xmlns:r="http://schemas.openxmlformats.org/officeDocument/2006/relationships" r:id="rId2"/>
            <a:extLst>
              <a:ext uri="{FF2B5EF4-FFF2-40B4-BE49-F238E27FC236}">
                <a16:creationId xmlns:a16="http://schemas.microsoft.com/office/drawing/2014/main" id="{D6BB580F-1598-4435-A768-1004FBFCA12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64634" y="133351"/>
            <a:ext cx="1290522" cy="12573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ángulo 6">
            <a:extLst>
              <a:ext uri="{FF2B5EF4-FFF2-40B4-BE49-F238E27FC236}">
                <a16:creationId xmlns:a16="http://schemas.microsoft.com/office/drawing/2014/main" id="{4FA60076-E4D2-46C0-AD1C-5A31CD081A15}"/>
              </a:ext>
            </a:extLst>
          </xdr:cNvPr>
          <xdr:cNvSpPr/>
        </xdr:nvSpPr>
        <xdr:spPr>
          <a:xfrm>
            <a:off x="2343150" y="942975"/>
            <a:ext cx="400050" cy="1143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6</xdr:col>
      <xdr:colOff>1079500</xdr:colOff>
      <xdr:row>3</xdr:row>
      <xdr:rowOff>95250</xdr:rowOff>
    </xdr:from>
    <xdr:to>
      <xdr:col>8</xdr:col>
      <xdr:colOff>1776538</xdr:colOff>
      <xdr:row>7</xdr:row>
      <xdr:rowOff>7887</xdr:rowOff>
    </xdr:to>
    <xdr:pic>
      <xdr:nvPicPr>
        <xdr:cNvPr id="4" name="Imagen 3">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5250583" y="677333"/>
          <a:ext cx="3289955" cy="5899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175529</xdr:colOff>
      <xdr:row>2</xdr:row>
      <xdr:rowOff>59363</xdr:rowOff>
    </xdr:from>
    <xdr:to>
      <xdr:col>2</xdr:col>
      <xdr:colOff>222134</xdr:colOff>
      <xdr:row>11</xdr:row>
      <xdr:rowOff>112409</xdr:rowOff>
    </xdr:to>
    <xdr:pic>
      <xdr:nvPicPr>
        <xdr:cNvPr id="2" name="Imagen 1">
          <a:extLst>
            <a:ext uri="{FF2B5EF4-FFF2-40B4-BE49-F238E27FC236}">
              <a16:creationId xmlns:a16="http://schemas.microsoft.com/office/drawing/2014/main" id="{4EDECCBB-9939-4D95-A7FA-2ECB275722FB}"/>
            </a:ext>
          </a:extLst>
        </xdr:cNvPr>
        <xdr:cNvPicPr>
          <a:picLocks noChangeAspect="1"/>
        </xdr:cNvPicPr>
      </xdr:nvPicPr>
      <xdr:blipFill>
        <a:blip xmlns:r="http://schemas.openxmlformats.org/officeDocument/2006/relationships" r:embed="rId1"/>
        <a:stretch>
          <a:fillRect/>
        </a:stretch>
      </xdr:blipFill>
      <xdr:spPr>
        <a:xfrm>
          <a:off x="279438" y="405727"/>
          <a:ext cx="2886787" cy="1629000"/>
        </a:xfrm>
        <a:prstGeom prst="rect">
          <a:avLst/>
        </a:prstGeom>
      </xdr:spPr>
    </xdr:pic>
    <xdr:clientData/>
  </xdr:twoCellAnchor>
  <xdr:twoCellAnchor>
    <xdr:from>
      <xdr:col>2</xdr:col>
      <xdr:colOff>380995</xdr:colOff>
      <xdr:row>3</xdr:row>
      <xdr:rowOff>0</xdr:rowOff>
    </xdr:from>
    <xdr:to>
      <xdr:col>2</xdr:col>
      <xdr:colOff>1661992</xdr:colOff>
      <xdr:row>10</xdr:row>
      <xdr:rowOff>55419</xdr:rowOff>
    </xdr:to>
    <xdr:grpSp>
      <xdr:nvGrpSpPr>
        <xdr:cNvPr id="5" name="Grupo 4">
          <a:extLst>
            <a:ext uri="{FF2B5EF4-FFF2-40B4-BE49-F238E27FC236}">
              <a16:creationId xmlns:a16="http://schemas.microsoft.com/office/drawing/2014/main" id="{66461A98-BF11-431B-B713-3A147F3EA2D4}"/>
            </a:ext>
          </a:extLst>
        </xdr:cNvPr>
        <xdr:cNvGrpSpPr/>
      </xdr:nvGrpSpPr>
      <xdr:grpSpPr>
        <a:xfrm>
          <a:off x="3325086" y="536864"/>
          <a:ext cx="1280997" cy="1267691"/>
          <a:chOff x="1864634" y="133351"/>
          <a:chExt cx="1290522" cy="1257300"/>
        </a:xfrm>
      </xdr:grpSpPr>
      <xdr:pic>
        <xdr:nvPicPr>
          <xdr:cNvPr id="6" name="Imagen 5">
            <a:hlinkClick xmlns:r="http://schemas.openxmlformats.org/officeDocument/2006/relationships" r:id="rId2"/>
            <a:extLst>
              <a:ext uri="{FF2B5EF4-FFF2-40B4-BE49-F238E27FC236}">
                <a16:creationId xmlns:a16="http://schemas.microsoft.com/office/drawing/2014/main" id="{5D69FE9B-0AA0-459D-83D8-269BEC27166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64634" y="133351"/>
            <a:ext cx="1290522" cy="12573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ángulo 6">
            <a:extLst>
              <a:ext uri="{FF2B5EF4-FFF2-40B4-BE49-F238E27FC236}">
                <a16:creationId xmlns:a16="http://schemas.microsoft.com/office/drawing/2014/main" id="{7E54C3A3-2467-448B-8DEF-03B208B36CBD}"/>
              </a:ext>
            </a:extLst>
          </xdr:cNvPr>
          <xdr:cNvSpPr/>
        </xdr:nvSpPr>
        <xdr:spPr>
          <a:xfrm>
            <a:off x="2343150" y="942975"/>
            <a:ext cx="400050" cy="1143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6</xdr:col>
      <xdr:colOff>458741</xdr:colOff>
      <xdr:row>5</xdr:row>
      <xdr:rowOff>0</xdr:rowOff>
    </xdr:from>
    <xdr:to>
      <xdr:col>8</xdr:col>
      <xdr:colOff>1523501</xdr:colOff>
      <xdr:row>8</xdr:row>
      <xdr:rowOff>155863</xdr:rowOff>
    </xdr:to>
    <xdr:pic>
      <xdr:nvPicPr>
        <xdr:cNvPr id="4" name="Imagen 3">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6599286" y="883227"/>
          <a:ext cx="3766397" cy="67540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38226</xdr:colOff>
      <xdr:row>2</xdr:row>
      <xdr:rowOff>72971</xdr:rowOff>
    </xdr:from>
    <xdr:to>
      <xdr:col>2</xdr:col>
      <xdr:colOff>84831</xdr:colOff>
      <xdr:row>11</xdr:row>
      <xdr:rowOff>126017</xdr:rowOff>
    </xdr:to>
    <xdr:pic>
      <xdr:nvPicPr>
        <xdr:cNvPr id="2" name="Imagen 1">
          <a:extLst>
            <a:ext uri="{FF2B5EF4-FFF2-40B4-BE49-F238E27FC236}">
              <a16:creationId xmlns:a16="http://schemas.microsoft.com/office/drawing/2014/main" id="{231D82A3-90F1-4450-A960-4036278FEE8B}"/>
            </a:ext>
          </a:extLst>
        </xdr:cNvPr>
        <xdr:cNvPicPr>
          <a:picLocks noChangeAspect="1"/>
        </xdr:cNvPicPr>
      </xdr:nvPicPr>
      <xdr:blipFill>
        <a:blip xmlns:r="http://schemas.openxmlformats.org/officeDocument/2006/relationships" r:embed="rId1"/>
        <a:stretch>
          <a:fillRect/>
        </a:stretch>
      </xdr:blipFill>
      <xdr:spPr>
        <a:xfrm>
          <a:off x="133476" y="426757"/>
          <a:ext cx="2890498" cy="1658689"/>
        </a:xfrm>
        <a:prstGeom prst="rect">
          <a:avLst/>
        </a:prstGeom>
      </xdr:spPr>
    </xdr:pic>
    <xdr:clientData/>
  </xdr:twoCellAnchor>
  <xdr:twoCellAnchor>
    <xdr:from>
      <xdr:col>2</xdr:col>
      <xdr:colOff>435428</xdr:colOff>
      <xdr:row>3</xdr:row>
      <xdr:rowOff>13607</xdr:rowOff>
    </xdr:from>
    <xdr:to>
      <xdr:col>2</xdr:col>
      <xdr:colOff>1973036</xdr:colOff>
      <xdr:row>11</xdr:row>
      <xdr:rowOff>27214</xdr:rowOff>
    </xdr:to>
    <xdr:grpSp>
      <xdr:nvGrpSpPr>
        <xdr:cNvPr id="5" name="Grupo 4">
          <a:extLst>
            <a:ext uri="{FF2B5EF4-FFF2-40B4-BE49-F238E27FC236}">
              <a16:creationId xmlns:a16="http://schemas.microsoft.com/office/drawing/2014/main" id="{8D8229C2-E21B-46BB-B43F-FDF22769C622}"/>
            </a:ext>
          </a:extLst>
        </xdr:cNvPr>
        <xdr:cNvGrpSpPr/>
      </xdr:nvGrpSpPr>
      <xdr:grpSpPr>
        <a:xfrm>
          <a:off x="3374571" y="557893"/>
          <a:ext cx="1537608" cy="1428750"/>
          <a:chOff x="1864634" y="133351"/>
          <a:chExt cx="1290522" cy="1257300"/>
        </a:xfrm>
      </xdr:grpSpPr>
      <xdr:pic>
        <xdr:nvPicPr>
          <xdr:cNvPr id="6" name="Imagen 5">
            <a:hlinkClick xmlns:r="http://schemas.openxmlformats.org/officeDocument/2006/relationships" r:id="rId2"/>
            <a:extLst>
              <a:ext uri="{FF2B5EF4-FFF2-40B4-BE49-F238E27FC236}">
                <a16:creationId xmlns:a16="http://schemas.microsoft.com/office/drawing/2014/main" id="{1DE46E8D-5BD5-445F-8A72-13988521313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64634" y="133351"/>
            <a:ext cx="1290522" cy="12573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ángulo 6">
            <a:extLst>
              <a:ext uri="{FF2B5EF4-FFF2-40B4-BE49-F238E27FC236}">
                <a16:creationId xmlns:a16="http://schemas.microsoft.com/office/drawing/2014/main" id="{97784D97-DFEB-46AE-8442-9A29EC620043}"/>
              </a:ext>
            </a:extLst>
          </xdr:cNvPr>
          <xdr:cNvSpPr/>
        </xdr:nvSpPr>
        <xdr:spPr>
          <a:xfrm>
            <a:off x="2343150" y="942975"/>
            <a:ext cx="400050" cy="1143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6</xdr:col>
      <xdr:colOff>250122</xdr:colOff>
      <xdr:row>4</xdr:row>
      <xdr:rowOff>163286</xdr:rowOff>
    </xdr:from>
    <xdr:to>
      <xdr:col>8</xdr:col>
      <xdr:colOff>1425776</xdr:colOff>
      <xdr:row>8</xdr:row>
      <xdr:rowOff>149679</xdr:rowOff>
    </xdr:to>
    <xdr:pic>
      <xdr:nvPicPr>
        <xdr:cNvPr id="4" name="Imagen 3">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6388193" y="884465"/>
          <a:ext cx="3869869" cy="6939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348717</xdr:colOff>
      <xdr:row>2</xdr:row>
      <xdr:rowOff>24728</xdr:rowOff>
    </xdr:from>
    <xdr:to>
      <xdr:col>2</xdr:col>
      <xdr:colOff>395322</xdr:colOff>
      <xdr:row>11</xdr:row>
      <xdr:rowOff>77774</xdr:rowOff>
    </xdr:to>
    <xdr:pic>
      <xdr:nvPicPr>
        <xdr:cNvPr id="2" name="Imagen 1">
          <a:extLst>
            <a:ext uri="{FF2B5EF4-FFF2-40B4-BE49-F238E27FC236}">
              <a16:creationId xmlns:a16="http://schemas.microsoft.com/office/drawing/2014/main" id="{6A5AEF95-3B32-4095-89D0-3D9E86E10677}"/>
            </a:ext>
          </a:extLst>
        </xdr:cNvPr>
        <xdr:cNvPicPr>
          <a:picLocks noChangeAspect="1"/>
        </xdr:cNvPicPr>
      </xdr:nvPicPr>
      <xdr:blipFill>
        <a:blip xmlns:r="http://schemas.openxmlformats.org/officeDocument/2006/relationships" r:embed="rId1"/>
        <a:stretch>
          <a:fillRect/>
        </a:stretch>
      </xdr:blipFill>
      <xdr:spPr>
        <a:xfrm>
          <a:off x="452626" y="371092"/>
          <a:ext cx="2886787" cy="1629000"/>
        </a:xfrm>
        <a:prstGeom prst="rect">
          <a:avLst/>
        </a:prstGeom>
      </xdr:spPr>
    </xdr:pic>
    <xdr:clientData/>
  </xdr:twoCellAnchor>
  <xdr:twoCellAnchor>
    <xdr:from>
      <xdr:col>2</xdr:col>
      <xdr:colOff>623455</xdr:colOff>
      <xdr:row>2</xdr:row>
      <xdr:rowOff>86590</xdr:rowOff>
    </xdr:from>
    <xdr:to>
      <xdr:col>2</xdr:col>
      <xdr:colOff>2161063</xdr:colOff>
      <xdr:row>10</xdr:row>
      <xdr:rowOff>112568</xdr:rowOff>
    </xdr:to>
    <xdr:grpSp>
      <xdr:nvGrpSpPr>
        <xdr:cNvPr id="5" name="Grupo 4">
          <a:extLst>
            <a:ext uri="{FF2B5EF4-FFF2-40B4-BE49-F238E27FC236}">
              <a16:creationId xmlns:a16="http://schemas.microsoft.com/office/drawing/2014/main" id="{43987473-1E42-4B76-B60C-732500DB197B}"/>
            </a:ext>
          </a:extLst>
        </xdr:cNvPr>
        <xdr:cNvGrpSpPr/>
      </xdr:nvGrpSpPr>
      <xdr:grpSpPr>
        <a:xfrm>
          <a:off x="3567546" y="432954"/>
          <a:ext cx="1537608" cy="1428750"/>
          <a:chOff x="1864634" y="133351"/>
          <a:chExt cx="1290522" cy="1257300"/>
        </a:xfrm>
      </xdr:grpSpPr>
      <xdr:pic>
        <xdr:nvPicPr>
          <xdr:cNvPr id="6" name="Imagen 5">
            <a:hlinkClick xmlns:r="http://schemas.openxmlformats.org/officeDocument/2006/relationships" r:id="rId2"/>
            <a:extLst>
              <a:ext uri="{FF2B5EF4-FFF2-40B4-BE49-F238E27FC236}">
                <a16:creationId xmlns:a16="http://schemas.microsoft.com/office/drawing/2014/main" id="{5FB3E53A-AD9D-4AB2-B669-C00D8A25367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64634" y="133351"/>
            <a:ext cx="1290522" cy="12573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Rectángulo 6">
            <a:extLst>
              <a:ext uri="{FF2B5EF4-FFF2-40B4-BE49-F238E27FC236}">
                <a16:creationId xmlns:a16="http://schemas.microsoft.com/office/drawing/2014/main" id="{B889BBE5-BCE9-4259-9DD8-811ABDBBF0AA}"/>
              </a:ext>
            </a:extLst>
          </xdr:cNvPr>
          <xdr:cNvSpPr/>
        </xdr:nvSpPr>
        <xdr:spPr>
          <a:xfrm>
            <a:off x="2343150" y="942975"/>
            <a:ext cx="400050" cy="1143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5</xdr:col>
      <xdr:colOff>2545773</xdr:colOff>
      <xdr:row>4</xdr:row>
      <xdr:rowOff>51955</xdr:rowOff>
    </xdr:from>
    <xdr:to>
      <xdr:col>8</xdr:col>
      <xdr:colOff>1426405</xdr:colOff>
      <xdr:row>8</xdr:row>
      <xdr:rowOff>121227</xdr:rowOff>
    </xdr:to>
    <xdr:pic>
      <xdr:nvPicPr>
        <xdr:cNvPr id="4" name="Imagen 3">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6019318" y="762000"/>
          <a:ext cx="4249269"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1</xdr:row>
      <xdr:rowOff>626916</xdr:rowOff>
    </xdr:from>
    <xdr:to>
      <xdr:col>2</xdr:col>
      <xdr:colOff>1635745</xdr:colOff>
      <xdr:row>3</xdr:row>
      <xdr:rowOff>784514</xdr:rowOff>
    </xdr:to>
    <xdr:pic>
      <xdr:nvPicPr>
        <xdr:cNvPr id="3" name="Imagen 2">
          <a:extLst>
            <a:ext uri="{FF2B5EF4-FFF2-40B4-BE49-F238E27FC236}">
              <a16:creationId xmlns:a16="http://schemas.microsoft.com/office/drawing/2014/main" id="{605FB0F9-2D6F-42D7-BA9A-298ADDFC87EB}"/>
            </a:ext>
          </a:extLst>
        </xdr:cNvPr>
        <xdr:cNvPicPr>
          <a:picLocks noChangeAspect="1"/>
        </xdr:cNvPicPr>
      </xdr:nvPicPr>
      <xdr:blipFill>
        <a:blip xmlns:r="http://schemas.openxmlformats.org/officeDocument/2006/relationships" r:embed="rId1"/>
        <a:stretch>
          <a:fillRect/>
        </a:stretch>
      </xdr:blipFill>
      <xdr:spPr>
        <a:xfrm>
          <a:off x="323850" y="722166"/>
          <a:ext cx="3635995" cy="1776848"/>
        </a:xfrm>
        <a:prstGeom prst="rect">
          <a:avLst/>
        </a:prstGeom>
      </xdr:spPr>
    </xdr:pic>
    <xdr:clientData/>
  </xdr:twoCellAnchor>
  <xdr:twoCellAnchor>
    <xdr:from>
      <xdr:col>2</xdr:col>
      <xdr:colOff>1748788</xdr:colOff>
      <xdr:row>1</xdr:row>
      <xdr:rowOff>264102</xdr:rowOff>
    </xdr:from>
    <xdr:to>
      <xdr:col>3</xdr:col>
      <xdr:colOff>1853047</xdr:colOff>
      <xdr:row>3</xdr:row>
      <xdr:rowOff>813955</xdr:rowOff>
    </xdr:to>
    <xdr:grpSp>
      <xdr:nvGrpSpPr>
        <xdr:cNvPr id="7" name="Grupo 6">
          <a:extLst>
            <a:ext uri="{FF2B5EF4-FFF2-40B4-BE49-F238E27FC236}">
              <a16:creationId xmlns:a16="http://schemas.microsoft.com/office/drawing/2014/main" id="{7A64C78D-0030-4D1C-AC06-210156203A42}"/>
            </a:ext>
          </a:extLst>
        </xdr:cNvPr>
        <xdr:cNvGrpSpPr/>
      </xdr:nvGrpSpPr>
      <xdr:grpSpPr>
        <a:xfrm>
          <a:off x="4048395" y="359352"/>
          <a:ext cx="1954831" cy="2169103"/>
          <a:chOff x="3869235" y="406978"/>
          <a:chExt cx="2152549" cy="2069522"/>
        </a:xfrm>
      </xdr:grpSpPr>
      <xdr:pic>
        <xdr:nvPicPr>
          <xdr:cNvPr id="8" name="Imagen 7">
            <a:hlinkClick xmlns:r="http://schemas.openxmlformats.org/officeDocument/2006/relationships" r:id="rId2"/>
            <a:extLst>
              <a:ext uri="{FF2B5EF4-FFF2-40B4-BE49-F238E27FC236}">
                <a16:creationId xmlns:a16="http://schemas.microsoft.com/office/drawing/2014/main" id="{F8B6EF63-ACA0-422B-9B3A-B5AB122EA07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69235" y="406978"/>
            <a:ext cx="2152549" cy="206952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CuadroTexto 8">
            <a:extLst>
              <a:ext uri="{FF2B5EF4-FFF2-40B4-BE49-F238E27FC236}">
                <a16:creationId xmlns:a16="http://schemas.microsoft.com/office/drawing/2014/main" id="{BD683E2E-E17A-4D1F-9B18-856E0DEA2CDA}"/>
              </a:ext>
            </a:extLst>
          </xdr:cNvPr>
          <xdr:cNvSpPr txBox="1"/>
        </xdr:nvSpPr>
        <xdr:spPr>
          <a:xfrm>
            <a:off x="4807509" y="1743808"/>
            <a:ext cx="300403" cy="1025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grpSp>
    <xdr:clientData/>
  </xdr:twoCellAnchor>
  <xdr:twoCellAnchor editAs="oneCell">
    <xdr:from>
      <xdr:col>7</xdr:col>
      <xdr:colOff>62474</xdr:colOff>
      <xdr:row>1</xdr:row>
      <xdr:rowOff>619125</xdr:rowOff>
    </xdr:from>
    <xdr:to>
      <xdr:col>11</xdr:col>
      <xdr:colOff>1148035</xdr:colOff>
      <xdr:row>3</xdr:row>
      <xdr:rowOff>428624</xdr:rowOff>
    </xdr:to>
    <xdr:pic>
      <xdr:nvPicPr>
        <xdr:cNvPr id="4" name="Imagen 3">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23636849" y="714375"/>
          <a:ext cx="7967374" cy="142874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544296</xdr:colOff>
      <xdr:row>1</xdr:row>
      <xdr:rowOff>46096</xdr:rowOff>
    </xdr:from>
    <xdr:to>
      <xdr:col>1</xdr:col>
      <xdr:colOff>462644</xdr:colOff>
      <xdr:row>6</xdr:row>
      <xdr:rowOff>365940</xdr:rowOff>
    </xdr:to>
    <xdr:pic>
      <xdr:nvPicPr>
        <xdr:cNvPr id="2" name="Imagen 1">
          <a:extLst>
            <a:ext uri="{FF2B5EF4-FFF2-40B4-BE49-F238E27FC236}">
              <a16:creationId xmlns:a16="http://schemas.microsoft.com/office/drawing/2014/main" id="{CA5E16FA-DF63-4AED-AF99-698AD1D5E557}"/>
            </a:ext>
          </a:extLst>
        </xdr:cNvPr>
        <xdr:cNvPicPr>
          <a:picLocks noChangeAspect="1"/>
        </xdr:cNvPicPr>
      </xdr:nvPicPr>
      <xdr:blipFill>
        <a:blip xmlns:r="http://schemas.openxmlformats.org/officeDocument/2006/relationships" r:embed="rId1"/>
        <a:stretch>
          <a:fillRect/>
        </a:stretch>
      </xdr:blipFill>
      <xdr:spPr>
        <a:xfrm>
          <a:off x="544296" y="236596"/>
          <a:ext cx="1366148" cy="1272344"/>
        </a:xfrm>
        <a:prstGeom prst="rect">
          <a:avLst/>
        </a:prstGeom>
      </xdr:spPr>
    </xdr:pic>
    <xdr:clientData/>
  </xdr:twoCellAnchor>
  <xdr:twoCellAnchor>
    <xdr:from>
      <xdr:col>1</xdr:col>
      <xdr:colOff>823640</xdr:colOff>
      <xdr:row>0</xdr:row>
      <xdr:rowOff>136070</xdr:rowOff>
    </xdr:from>
    <xdr:to>
      <xdr:col>2</xdr:col>
      <xdr:colOff>802822</xdr:colOff>
      <xdr:row>6</xdr:row>
      <xdr:rowOff>408214</xdr:rowOff>
    </xdr:to>
    <xdr:grpSp>
      <xdr:nvGrpSpPr>
        <xdr:cNvPr id="4" name="Grupo 3">
          <a:extLst>
            <a:ext uri="{FF2B5EF4-FFF2-40B4-BE49-F238E27FC236}">
              <a16:creationId xmlns:a16="http://schemas.microsoft.com/office/drawing/2014/main" id="{B82AD2E3-31ED-466A-BAE6-2C7B30936826}"/>
            </a:ext>
          </a:extLst>
        </xdr:cNvPr>
        <xdr:cNvGrpSpPr/>
      </xdr:nvGrpSpPr>
      <xdr:grpSpPr>
        <a:xfrm>
          <a:off x="2268265" y="136070"/>
          <a:ext cx="1439682" cy="1415144"/>
          <a:chOff x="2200429" y="139056"/>
          <a:chExt cx="1465497" cy="1423181"/>
        </a:xfrm>
      </xdr:grpSpPr>
      <xdr:pic>
        <xdr:nvPicPr>
          <xdr:cNvPr id="5" name="Imagen 4">
            <a:hlinkClick xmlns:r="http://schemas.openxmlformats.org/officeDocument/2006/relationships" r:id="rId2"/>
            <a:extLst>
              <a:ext uri="{FF2B5EF4-FFF2-40B4-BE49-F238E27FC236}">
                <a16:creationId xmlns:a16="http://schemas.microsoft.com/office/drawing/2014/main" id="{4ED60151-06FD-4F94-981D-2F358C821E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0429" y="139056"/>
            <a:ext cx="1465497" cy="142318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ED204DD8-1224-4E76-8E14-DCE42CD70F1D}"/>
              </a:ext>
            </a:extLst>
          </xdr:cNvPr>
          <xdr:cNvSpPr/>
        </xdr:nvSpPr>
        <xdr:spPr>
          <a:xfrm>
            <a:off x="2653393" y="1053935"/>
            <a:ext cx="598714" cy="14967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6</xdr:col>
      <xdr:colOff>539750</xdr:colOff>
      <xdr:row>2</xdr:row>
      <xdr:rowOff>95250</xdr:rowOff>
    </xdr:from>
    <xdr:to>
      <xdr:col>9</xdr:col>
      <xdr:colOff>1058394</xdr:colOff>
      <xdr:row>6</xdr:row>
      <xdr:rowOff>95250</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2715875" y="476250"/>
          <a:ext cx="4249269"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85727</xdr:colOff>
      <xdr:row>3</xdr:row>
      <xdr:rowOff>26458</xdr:rowOff>
    </xdr:from>
    <xdr:to>
      <xdr:col>1</xdr:col>
      <xdr:colOff>2338919</xdr:colOff>
      <xdr:row>9</xdr:row>
      <xdr:rowOff>10600</xdr:rowOff>
    </xdr:to>
    <xdr:pic>
      <xdr:nvPicPr>
        <xdr:cNvPr id="3" name="Imagen 2">
          <a:extLst>
            <a:ext uri="{FF2B5EF4-FFF2-40B4-BE49-F238E27FC236}">
              <a16:creationId xmlns:a16="http://schemas.microsoft.com/office/drawing/2014/main" id="{EE376E80-46B2-4371-B17C-B124EF0DEC73}"/>
            </a:ext>
          </a:extLst>
        </xdr:cNvPr>
        <xdr:cNvPicPr>
          <a:picLocks noChangeAspect="1"/>
        </xdr:cNvPicPr>
      </xdr:nvPicPr>
      <xdr:blipFill>
        <a:blip xmlns:r="http://schemas.openxmlformats.org/officeDocument/2006/relationships" r:embed="rId1"/>
        <a:stretch>
          <a:fillRect/>
        </a:stretch>
      </xdr:blipFill>
      <xdr:spPr>
        <a:xfrm>
          <a:off x="342902" y="607483"/>
          <a:ext cx="2253192" cy="1127142"/>
        </a:xfrm>
        <a:prstGeom prst="rect">
          <a:avLst/>
        </a:prstGeom>
      </xdr:spPr>
    </xdr:pic>
    <xdr:clientData/>
  </xdr:twoCellAnchor>
  <xdr:twoCellAnchor>
    <xdr:from>
      <xdr:col>1</xdr:col>
      <xdr:colOff>2355852</xdr:colOff>
      <xdr:row>1</xdr:row>
      <xdr:rowOff>164043</xdr:rowOff>
    </xdr:from>
    <xdr:to>
      <xdr:col>1</xdr:col>
      <xdr:colOff>3966883</xdr:colOff>
      <xdr:row>9</xdr:row>
      <xdr:rowOff>56029</xdr:rowOff>
    </xdr:to>
    <xdr:grpSp>
      <xdr:nvGrpSpPr>
        <xdr:cNvPr id="4" name="Grupo 5">
          <a:extLst>
            <a:ext uri="{FF2B5EF4-FFF2-40B4-BE49-F238E27FC236}">
              <a16:creationId xmlns:a16="http://schemas.microsoft.com/office/drawing/2014/main" id="{683AA20F-BAD2-4D31-82B7-E4571DE8A315}"/>
            </a:ext>
          </a:extLst>
        </xdr:cNvPr>
        <xdr:cNvGrpSpPr/>
      </xdr:nvGrpSpPr>
      <xdr:grpSpPr>
        <a:xfrm>
          <a:off x="2617790" y="366449"/>
          <a:ext cx="1611031" cy="1415986"/>
          <a:chOff x="2879727" y="402168"/>
          <a:chExt cx="1729018" cy="1672166"/>
        </a:xfrm>
      </xdr:grpSpPr>
      <xdr:pic>
        <xdr:nvPicPr>
          <xdr:cNvPr id="5" name="Imagen 3">
            <a:hlinkClick xmlns:r="http://schemas.openxmlformats.org/officeDocument/2006/relationships" r:id="rId2"/>
            <a:extLst>
              <a:ext uri="{FF2B5EF4-FFF2-40B4-BE49-F238E27FC236}">
                <a16:creationId xmlns:a16="http://schemas.microsoft.com/office/drawing/2014/main" id="{BF46AFA8-97C1-402D-9840-97A02B50B7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79727" y="402168"/>
            <a:ext cx="1729018" cy="167216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CuadroTexto 4">
            <a:extLst>
              <a:ext uri="{FF2B5EF4-FFF2-40B4-BE49-F238E27FC236}">
                <a16:creationId xmlns:a16="http://schemas.microsoft.com/office/drawing/2014/main" id="{3547F8B5-2CE7-4835-9AA9-C614F076A71C}"/>
              </a:ext>
            </a:extLst>
          </xdr:cNvPr>
          <xdr:cNvSpPr txBox="1"/>
        </xdr:nvSpPr>
        <xdr:spPr>
          <a:xfrm>
            <a:off x="3563709" y="1483179"/>
            <a:ext cx="368753" cy="113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grpSp>
    <xdr:clientData/>
  </xdr:twoCellAnchor>
  <xdr:twoCellAnchor editAs="oneCell">
    <xdr:from>
      <xdr:col>2</xdr:col>
      <xdr:colOff>1774032</xdr:colOff>
      <xdr:row>4</xdr:row>
      <xdr:rowOff>11906</xdr:rowOff>
    </xdr:from>
    <xdr:to>
      <xdr:col>3</xdr:col>
      <xdr:colOff>3087549</xdr:colOff>
      <xdr:row>7</xdr:row>
      <xdr:rowOff>30377</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0203657" y="785812"/>
          <a:ext cx="3289955" cy="5899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129324</xdr:rowOff>
    </xdr:from>
    <xdr:ext cx="1028204" cy="463130"/>
    <xdr:pic>
      <xdr:nvPicPr>
        <xdr:cNvPr id="3" name="image2.jpeg">
          <a:extLst>
            <a:ext uri="{FF2B5EF4-FFF2-40B4-BE49-F238E27FC236}">
              <a16:creationId xmlns:a16="http://schemas.microsoft.com/office/drawing/2014/main" id="{B7817919-D11A-41C8-ADA5-684C6F457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9324"/>
          <a:ext cx="1028204" cy="463130"/>
        </a:xfrm>
        <a:prstGeom prst="rect">
          <a:avLst/>
        </a:prstGeom>
      </xdr:spPr>
    </xdr:pic>
    <xdr:clientData/>
  </xdr:oneCellAnchor>
  <xdr:twoCellAnchor>
    <xdr:from>
      <xdr:col>1</xdr:col>
      <xdr:colOff>591476</xdr:colOff>
      <xdr:row>0</xdr:row>
      <xdr:rowOff>53770</xdr:rowOff>
    </xdr:from>
    <xdr:to>
      <xdr:col>1</xdr:col>
      <xdr:colOff>1347476</xdr:colOff>
      <xdr:row>0</xdr:row>
      <xdr:rowOff>809770</xdr:rowOff>
    </xdr:to>
    <xdr:grpSp>
      <xdr:nvGrpSpPr>
        <xdr:cNvPr id="4" name="Grupo 5">
          <a:extLst>
            <a:ext uri="{FF2B5EF4-FFF2-40B4-BE49-F238E27FC236}">
              <a16:creationId xmlns:a16="http://schemas.microsoft.com/office/drawing/2014/main" id="{A467F1AF-440B-485C-BD81-CC403F8EAF06}"/>
            </a:ext>
          </a:extLst>
        </xdr:cNvPr>
        <xdr:cNvGrpSpPr/>
      </xdr:nvGrpSpPr>
      <xdr:grpSpPr>
        <a:xfrm>
          <a:off x="1119014" y="53770"/>
          <a:ext cx="756000" cy="756000"/>
          <a:chOff x="2879727" y="402168"/>
          <a:chExt cx="1729018" cy="1672166"/>
        </a:xfrm>
      </xdr:grpSpPr>
      <xdr:pic>
        <xdr:nvPicPr>
          <xdr:cNvPr id="5" name="Imagen 3">
            <a:hlinkClick xmlns:r="http://schemas.openxmlformats.org/officeDocument/2006/relationships" r:id="rId2"/>
            <a:extLst>
              <a:ext uri="{FF2B5EF4-FFF2-40B4-BE49-F238E27FC236}">
                <a16:creationId xmlns:a16="http://schemas.microsoft.com/office/drawing/2014/main" id="{5D93D184-59BA-4B68-A0EB-E01566CE4A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79727" y="402168"/>
            <a:ext cx="1729018" cy="167216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CuadroTexto 4">
            <a:extLst>
              <a:ext uri="{FF2B5EF4-FFF2-40B4-BE49-F238E27FC236}">
                <a16:creationId xmlns:a16="http://schemas.microsoft.com/office/drawing/2014/main" id="{F15C8E39-E525-41AE-B9E5-963FA4976613}"/>
              </a:ext>
            </a:extLst>
          </xdr:cNvPr>
          <xdr:cNvSpPr txBox="1"/>
        </xdr:nvSpPr>
        <xdr:spPr>
          <a:xfrm>
            <a:off x="3563709" y="1483179"/>
            <a:ext cx="368753" cy="1136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grpSp>
    <xdr:clientData/>
  </xdr:twoCellAnchor>
  <xdr:twoCellAnchor editAs="oneCell">
    <xdr:from>
      <xdr:col>4</xdr:col>
      <xdr:colOff>959828</xdr:colOff>
      <xdr:row>0</xdr:row>
      <xdr:rowOff>263769</xdr:rowOff>
    </xdr:from>
    <xdr:to>
      <xdr:col>7</xdr:col>
      <xdr:colOff>1421424</xdr:colOff>
      <xdr:row>0</xdr:row>
      <xdr:rowOff>693414</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7260982" y="263769"/>
          <a:ext cx="2395904" cy="4296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176894</xdr:colOff>
      <xdr:row>1</xdr:row>
      <xdr:rowOff>342901</xdr:rowOff>
    </xdr:from>
    <xdr:to>
      <xdr:col>1</xdr:col>
      <xdr:colOff>589554</xdr:colOff>
      <xdr:row>2</xdr:row>
      <xdr:rowOff>662221</xdr:rowOff>
    </xdr:to>
    <xdr:pic>
      <xdr:nvPicPr>
        <xdr:cNvPr id="3" name="Imagen 2">
          <a:extLst>
            <a:ext uri="{FF2B5EF4-FFF2-40B4-BE49-F238E27FC236}">
              <a16:creationId xmlns:a16="http://schemas.microsoft.com/office/drawing/2014/main" id="{15861CA9-7DE8-4E60-AB09-2D3F5656AC1E}"/>
            </a:ext>
          </a:extLst>
        </xdr:cNvPr>
        <xdr:cNvPicPr>
          <a:picLocks noChangeAspect="1"/>
        </xdr:cNvPicPr>
      </xdr:nvPicPr>
      <xdr:blipFill>
        <a:blip xmlns:r="http://schemas.openxmlformats.org/officeDocument/2006/relationships" r:embed="rId1"/>
        <a:stretch>
          <a:fillRect/>
        </a:stretch>
      </xdr:blipFill>
      <xdr:spPr>
        <a:xfrm>
          <a:off x="176894" y="676276"/>
          <a:ext cx="2029189" cy="1005120"/>
        </a:xfrm>
        <a:prstGeom prst="rect">
          <a:avLst/>
        </a:prstGeom>
      </xdr:spPr>
    </xdr:pic>
    <xdr:clientData/>
  </xdr:twoCellAnchor>
  <xdr:twoCellAnchor>
    <xdr:from>
      <xdr:col>1</xdr:col>
      <xdr:colOff>920184</xdr:colOff>
      <xdr:row>1</xdr:row>
      <xdr:rowOff>142875</xdr:rowOff>
    </xdr:from>
    <xdr:to>
      <xdr:col>1</xdr:col>
      <xdr:colOff>2585358</xdr:colOff>
      <xdr:row>2</xdr:row>
      <xdr:rowOff>707571</xdr:rowOff>
    </xdr:to>
    <xdr:grpSp>
      <xdr:nvGrpSpPr>
        <xdr:cNvPr id="4" name="Grupo 3">
          <a:extLst>
            <a:ext uri="{FF2B5EF4-FFF2-40B4-BE49-F238E27FC236}">
              <a16:creationId xmlns:a16="http://schemas.microsoft.com/office/drawing/2014/main" id="{52D02649-A535-463C-806B-0E5585824533}"/>
            </a:ext>
          </a:extLst>
        </xdr:cNvPr>
        <xdr:cNvGrpSpPr/>
      </xdr:nvGrpSpPr>
      <xdr:grpSpPr>
        <a:xfrm>
          <a:off x="2539434" y="483054"/>
          <a:ext cx="1665174" cy="1245053"/>
          <a:chOff x="2931319" y="476250"/>
          <a:chExt cx="1580092" cy="1521938"/>
        </a:xfrm>
      </xdr:grpSpPr>
      <xdr:pic>
        <xdr:nvPicPr>
          <xdr:cNvPr id="5" name="Imagen 4">
            <a:hlinkClick xmlns:r="http://schemas.openxmlformats.org/officeDocument/2006/relationships" r:id="rId2"/>
            <a:extLst>
              <a:ext uri="{FF2B5EF4-FFF2-40B4-BE49-F238E27FC236}">
                <a16:creationId xmlns:a16="http://schemas.microsoft.com/office/drawing/2014/main" id="{90D78081-B2F7-4DD3-A6C4-F0431BDB9FE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31319" y="476250"/>
            <a:ext cx="1580092" cy="152193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3060E707-A821-45F2-9006-9DD0664B3744}"/>
              </a:ext>
            </a:extLst>
          </xdr:cNvPr>
          <xdr:cNvSpPr/>
        </xdr:nvSpPr>
        <xdr:spPr>
          <a:xfrm>
            <a:off x="3614370" y="1466117"/>
            <a:ext cx="307731" cy="102577"/>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6</xdr:col>
      <xdr:colOff>1714500</xdr:colOff>
      <xdr:row>1</xdr:row>
      <xdr:rowOff>272142</xdr:rowOff>
    </xdr:from>
    <xdr:to>
      <xdr:col>10</xdr:col>
      <xdr:colOff>530679</xdr:colOff>
      <xdr:row>2</xdr:row>
      <xdr:rowOff>309174</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4845393" y="612321"/>
          <a:ext cx="4000500" cy="7173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238833</xdr:colOff>
      <xdr:row>1</xdr:row>
      <xdr:rowOff>434405</xdr:rowOff>
    </xdr:from>
    <xdr:to>
      <xdr:col>2</xdr:col>
      <xdr:colOff>727315</xdr:colOff>
      <xdr:row>3</xdr:row>
      <xdr:rowOff>121445</xdr:rowOff>
    </xdr:to>
    <xdr:pic>
      <xdr:nvPicPr>
        <xdr:cNvPr id="3" name="Imagen 2">
          <a:extLst>
            <a:ext uri="{FF2B5EF4-FFF2-40B4-BE49-F238E27FC236}">
              <a16:creationId xmlns:a16="http://schemas.microsoft.com/office/drawing/2014/main" id="{528D4000-DA53-4BC6-A78B-331197AADD33}"/>
            </a:ext>
          </a:extLst>
        </xdr:cNvPr>
        <xdr:cNvPicPr>
          <a:picLocks noChangeAspect="1"/>
        </xdr:cNvPicPr>
      </xdr:nvPicPr>
      <xdr:blipFill>
        <a:blip xmlns:r="http://schemas.openxmlformats.org/officeDocument/2006/relationships" r:embed="rId1"/>
        <a:stretch>
          <a:fillRect/>
        </a:stretch>
      </xdr:blipFill>
      <xdr:spPr>
        <a:xfrm>
          <a:off x="334083" y="624905"/>
          <a:ext cx="2850682" cy="1420590"/>
        </a:xfrm>
        <a:prstGeom prst="rect">
          <a:avLst/>
        </a:prstGeom>
      </xdr:spPr>
    </xdr:pic>
    <xdr:clientData/>
  </xdr:twoCellAnchor>
  <xdr:twoCellAnchor>
    <xdr:from>
      <xdr:col>2</xdr:col>
      <xdr:colOff>1401535</xdr:colOff>
      <xdr:row>1</xdr:row>
      <xdr:rowOff>116417</xdr:rowOff>
    </xdr:from>
    <xdr:to>
      <xdr:col>3</xdr:col>
      <xdr:colOff>1026582</xdr:colOff>
      <xdr:row>4</xdr:row>
      <xdr:rowOff>42333</xdr:rowOff>
    </xdr:to>
    <xdr:grpSp>
      <xdr:nvGrpSpPr>
        <xdr:cNvPr id="4" name="Grupo 3">
          <a:extLst>
            <a:ext uri="{FF2B5EF4-FFF2-40B4-BE49-F238E27FC236}">
              <a16:creationId xmlns:a16="http://schemas.microsoft.com/office/drawing/2014/main" id="{C4E7A152-A20D-44C2-8E89-C466437DD33A}"/>
            </a:ext>
          </a:extLst>
        </xdr:cNvPr>
        <xdr:cNvGrpSpPr/>
      </xdr:nvGrpSpPr>
      <xdr:grpSpPr>
        <a:xfrm>
          <a:off x="3860717" y="306917"/>
          <a:ext cx="1980320" cy="1917507"/>
          <a:chOff x="3864429" y="517072"/>
          <a:chExt cx="1583531" cy="1531463"/>
        </a:xfrm>
      </xdr:grpSpPr>
      <xdr:pic>
        <xdr:nvPicPr>
          <xdr:cNvPr id="5" name="Imagen 4">
            <a:hlinkClick xmlns:r="http://schemas.openxmlformats.org/officeDocument/2006/relationships" r:id="rId2"/>
            <a:extLst>
              <a:ext uri="{FF2B5EF4-FFF2-40B4-BE49-F238E27FC236}">
                <a16:creationId xmlns:a16="http://schemas.microsoft.com/office/drawing/2014/main" id="{ADF2838F-7C09-4B99-98FA-6C88EFB552B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64429" y="517072"/>
            <a:ext cx="1583531" cy="153146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8A40AFF8-C3D3-4052-AD40-2F918444E87F}"/>
              </a:ext>
            </a:extLst>
          </xdr:cNvPr>
          <xdr:cNvSpPr/>
        </xdr:nvSpPr>
        <xdr:spPr>
          <a:xfrm>
            <a:off x="4449536" y="1510393"/>
            <a:ext cx="421822" cy="149678"/>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7</xdr:col>
      <xdr:colOff>242454</xdr:colOff>
      <xdr:row>1</xdr:row>
      <xdr:rowOff>606138</xdr:rowOff>
    </xdr:from>
    <xdr:to>
      <xdr:col>10</xdr:col>
      <xdr:colOff>1003428</xdr:colOff>
      <xdr:row>2</xdr:row>
      <xdr:rowOff>744682</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6694727" y="796638"/>
          <a:ext cx="4345837" cy="7793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2976</xdr:colOff>
      <xdr:row>1</xdr:row>
      <xdr:rowOff>36774</xdr:rowOff>
    </xdr:from>
    <xdr:to>
      <xdr:col>1</xdr:col>
      <xdr:colOff>740779</xdr:colOff>
      <xdr:row>2</xdr:row>
      <xdr:rowOff>571501</xdr:rowOff>
    </xdr:to>
    <xdr:pic>
      <xdr:nvPicPr>
        <xdr:cNvPr id="3" name="Imagen 2">
          <a:extLst>
            <a:ext uri="{FF2B5EF4-FFF2-40B4-BE49-F238E27FC236}">
              <a16:creationId xmlns:a16="http://schemas.microsoft.com/office/drawing/2014/main" id="{76439E45-C8C1-4DB1-BBE1-C8A5E5CB6BA7}"/>
            </a:ext>
          </a:extLst>
        </xdr:cNvPr>
        <xdr:cNvPicPr>
          <a:picLocks noChangeAspect="1"/>
        </xdr:cNvPicPr>
      </xdr:nvPicPr>
      <xdr:blipFill>
        <a:blip xmlns:r="http://schemas.openxmlformats.org/officeDocument/2006/relationships" r:embed="rId1"/>
        <a:stretch>
          <a:fillRect/>
        </a:stretch>
      </xdr:blipFill>
      <xdr:spPr>
        <a:xfrm>
          <a:off x="2976" y="341574"/>
          <a:ext cx="2595178" cy="1172902"/>
        </a:xfrm>
        <a:prstGeom prst="rect">
          <a:avLst/>
        </a:prstGeom>
      </xdr:spPr>
    </xdr:pic>
    <xdr:clientData/>
  </xdr:twoCellAnchor>
  <xdr:twoCellAnchor>
    <xdr:from>
      <xdr:col>1</xdr:col>
      <xdr:colOff>523875</xdr:colOff>
      <xdr:row>0</xdr:row>
      <xdr:rowOff>274899</xdr:rowOff>
    </xdr:from>
    <xdr:to>
      <xdr:col>2</xdr:col>
      <xdr:colOff>352425</xdr:colOff>
      <xdr:row>3</xdr:row>
      <xdr:rowOff>381000</xdr:rowOff>
    </xdr:to>
    <xdr:grpSp>
      <xdr:nvGrpSpPr>
        <xdr:cNvPr id="4" name="Grupo 3">
          <a:extLst>
            <a:ext uri="{FF2B5EF4-FFF2-40B4-BE49-F238E27FC236}">
              <a16:creationId xmlns:a16="http://schemas.microsoft.com/office/drawing/2014/main" id="{889392FE-5218-4E52-A223-24F2FC47B65B}"/>
            </a:ext>
          </a:extLst>
        </xdr:cNvPr>
        <xdr:cNvGrpSpPr/>
      </xdr:nvGrpSpPr>
      <xdr:grpSpPr>
        <a:xfrm>
          <a:off x="2384051" y="274899"/>
          <a:ext cx="1688727" cy="1652513"/>
          <a:chOff x="2508051" y="274900"/>
          <a:chExt cx="1340813" cy="1296726"/>
        </a:xfrm>
      </xdr:grpSpPr>
      <xdr:pic>
        <xdr:nvPicPr>
          <xdr:cNvPr id="5" name="Imagen 4">
            <a:hlinkClick xmlns:r="http://schemas.openxmlformats.org/officeDocument/2006/relationships" r:id="rId2"/>
            <a:extLst>
              <a:ext uri="{FF2B5EF4-FFF2-40B4-BE49-F238E27FC236}">
                <a16:creationId xmlns:a16="http://schemas.microsoft.com/office/drawing/2014/main" id="{2D013243-2DEE-46F1-AF91-BF1EB4A74F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08051" y="274900"/>
            <a:ext cx="1340813" cy="129672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ECF84BFB-25C7-4E0E-BC92-E24FAE2498DB}"/>
              </a:ext>
            </a:extLst>
          </xdr:cNvPr>
          <xdr:cNvSpPr/>
        </xdr:nvSpPr>
        <xdr:spPr>
          <a:xfrm>
            <a:off x="2981325" y="1114425"/>
            <a:ext cx="428625" cy="12382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6</xdr:col>
      <xdr:colOff>941294</xdr:colOff>
      <xdr:row>1</xdr:row>
      <xdr:rowOff>134471</xdr:rowOff>
    </xdr:from>
    <xdr:to>
      <xdr:col>10</xdr:col>
      <xdr:colOff>735013</xdr:colOff>
      <xdr:row>2</xdr:row>
      <xdr:rowOff>85707</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0724029" y="437030"/>
          <a:ext cx="3289955" cy="5899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83342</xdr:colOff>
      <xdr:row>0</xdr:row>
      <xdr:rowOff>343956</xdr:rowOff>
    </xdr:from>
    <xdr:to>
      <xdr:col>1</xdr:col>
      <xdr:colOff>583406</xdr:colOff>
      <xdr:row>2</xdr:row>
      <xdr:rowOff>250031</xdr:rowOff>
    </xdr:to>
    <xdr:pic>
      <xdr:nvPicPr>
        <xdr:cNvPr id="3" name="Imagen 2">
          <a:extLst>
            <a:ext uri="{FF2B5EF4-FFF2-40B4-BE49-F238E27FC236}">
              <a16:creationId xmlns:a16="http://schemas.microsoft.com/office/drawing/2014/main" id="{BD9640FF-A7FF-473D-A057-3A66CE86CD21}"/>
            </a:ext>
          </a:extLst>
        </xdr:cNvPr>
        <xdr:cNvPicPr>
          <a:picLocks noChangeAspect="1"/>
        </xdr:cNvPicPr>
      </xdr:nvPicPr>
      <xdr:blipFill>
        <a:blip xmlns:r="http://schemas.openxmlformats.org/officeDocument/2006/relationships" r:embed="rId1"/>
        <a:stretch>
          <a:fillRect/>
        </a:stretch>
      </xdr:blipFill>
      <xdr:spPr>
        <a:xfrm>
          <a:off x="83342" y="343956"/>
          <a:ext cx="1585914" cy="925250"/>
        </a:xfrm>
        <a:prstGeom prst="rect">
          <a:avLst/>
        </a:prstGeom>
      </xdr:spPr>
    </xdr:pic>
    <xdr:clientData/>
  </xdr:twoCellAnchor>
  <xdr:twoCellAnchor>
    <xdr:from>
      <xdr:col>1</xdr:col>
      <xdr:colOff>581025</xdr:colOff>
      <xdr:row>0</xdr:row>
      <xdr:rowOff>95250</xdr:rowOff>
    </xdr:from>
    <xdr:to>
      <xdr:col>2</xdr:col>
      <xdr:colOff>747712</xdr:colOff>
      <xdr:row>3</xdr:row>
      <xdr:rowOff>74138</xdr:rowOff>
    </xdr:to>
    <xdr:grpSp>
      <xdr:nvGrpSpPr>
        <xdr:cNvPr id="4" name="Grupo 3">
          <a:extLst>
            <a:ext uri="{FF2B5EF4-FFF2-40B4-BE49-F238E27FC236}">
              <a16:creationId xmlns:a16="http://schemas.microsoft.com/office/drawing/2014/main" id="{B13A2564-1D60-4B62-9211-2655A018BDC9}"/>
            </a:ext>
          </a:extLst>
        </xdr:cNvPr>
        <xdr:cNvGrpSpPr/>
      </xdr:nvGrpSpPr>
      <xdr:grpSpPr>
        <a:xfrm>
          <a:off x="1664494" y="95250"/>
          <a:ext cx="1583531" cy="1538607"/>
          <a:chOff x="1664494" y="95250"/>
          <a:chExt cx="1583531" cy="1538607"/>
        </a:xfrm>
      </xdr:grpSpPr>
      <xdr:pic>
        <xdr:nvPicPr>
          <xdr:cNvPr id="5" name="Imagen 4">
            <a:hlinkClick xmlns:r="http://schemas.openxmlformats.org/officeDocument/2006/relationships" r:id="rId2"/>
            <a:extLst>
              <a:ext uri="{FF2B5EF4-FFF2-40B4-BE49-F238E27FC236}">
                <a16:creationId xmlns:a16="http://schemas.microsoft.com/office/drawing/2014/main" id="{F8DF89EA-D5C6-4BC9-9D1A-EC5CABA8450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4494" y="95250"/>
            <a:ext cx="1583531" cy="153860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2A550DC3-4B79-460C-94B7-E63265449B73}"/>
              </a:ext>
            </a:extLst>
          </xdr:cNvPr>
          <xdr:cNvSpPr/>
        </xdr:nvSpPr>
        <xdr:spPr>
          <a:xfrm>
            <a:off x="2274094" y="1095375"/>
            <a:ext cx="392906" cy="13096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7</xdr:col>
      <xdr:colOff>142873</xdr:colOff>
      <xdr:row>1</xdr:row>
      <xdr:rowOff>119062</xdr:rowOff>
    </xdr:from>
    <xdr:to>
      <xdr:col>10</xdr:col>
      <xdr:colOff>746590</xdr:colOff>
      <xdr:row>2</xdr:row>
      <xdr:rowOff>130968</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1406186" y="500062"/>
          <a:ext cx="3651717" cy="6548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47624</xdr:colOff>
      <xdr:row>1</xdr:row>
      <xdr:rowOff>147482</xdr:rowOff>
    </xdr:from>
    <xdr:to>
      <xdr:col>1</xdr:col>
      <xdr:colOff>1146224</xdr:colOff>
      <xdr:row>8</xdr:row>
      <xdr:rowOff>36953</xdr:rowOff>
    </xdr:to>
    <xdr:pic>
      <xdr:nvPicPr>
        <xdr:cNvPr id="3" name="Imagen 2">
          <a:extLst>
            <a:ext uri="{FF2B5EF4-FFF2-40B4-BE49-F238E27FC236}">
              <a16:creationId xmlns:a16="http://schemas.microsoft.com/office/drawing/2014/main" id="{4CCBDAB5-B444-469D-9A26-C9EDED627DE3}"/>
            </a:ext>
          </a:extLst>
        </xdr:cNvPr>
        <xdr:cNvPicPr>
          <a:picLocks noChangeAspect="1"/>
        </xdr:cNvPicPr>
      </xdr:nvPicPr>
      <xdr:blipFill>
        <a:blip xmlns:r="http://schemas.openxmlformats.org/officeDocument/2006/relationships" r:embed="rId1"/>
        <a:stretch>
          <a:fillRect/>
        </a:stretch>
      </xdr:blipFill>
      <xdr:spPr>
        <a:xfrm>
          <a:off x="47624" y="314170"/>
          <a:ext cx="2622600" cy="1056283"/>
        </a:xfrm>
        <a:prstGeom prst="rect">
          <a:avLst/>
        </a:prstGeom>
      </xdr:spPr>
    </xdr:pic>
    <xdr:clientData/>
  </xdr:twoCellAnchor>
  <xdr:twoCellAnchor>
    <xdr:from>
      <xdr:col>1</xdr:col>
      <xdr:colOff>1257061</xdr:colOff>
      <xdr:row>0</xdr:row>
      <xdr:rowOff>125463</xdr:rowOff>
    </xdr:from>
    <xdr:to>
      <xdr:col>1</xdr:col>
      <xdr:colOff>2697617</xdr:colOff>
      <xdr:row>8</xdr:row>
      <xdr:rowOff>107156</xdr:rowOff>
    </xdr:to>
    <xdr:grpSp>
      <xdr:nvGrpSpPr>
        <xdr:cNvPr id="4" name="Grupo 3">
          <a:extLst>
            <a:ext uri="{FF2B5EF4-FFF2-40B4-BE49-F238E27FC236}">
              <a16:creationId xmlns:a16="http://schemas.microsoft.com/office/drawing/2014/main" id="{4FD20422-3897-4508-AF8F-BEFDB4BAB698}"/>
            </a:ext>
          </a:extLst>
        </xdr:cNvPr>
        <xdr:cNvGrpSpPr/>
      </xdr:nvGrpSpPr>
      <xdr:grpSpPr>
        <a:xfrm>
          <a:off x="2781061" y="125463"/>
          <a:ext cx="1440556" cy="1396836"/>
          <a:chOff x="2801471" y="33617"/>
          <a:chExt cx="1583531" cy="1610705"/>
        </a:xfrm>
      </xdr:grpSpPr>
      <xdr:pic>
        <xdr:nvPicPr>
          <xdr:cNvPr id="5" name="Imagen 4">
            <a:hlinkClick xmlns:r="http://schemas.openxmlformats.org/officeDocument/2006/relationships" r:id="rId2"/>
            <a:extLst>
              <a:ext uri="{FF2B5EF4-FFF2-40B4-BE49-F238E27FC236}">
                <a16:creationId xmlns:a16="http://schemas.microsoft.com/office/drawing/2014/main" id="{2211D623-B6CF-45C5-9E0C-D962BE985E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01471" y="33617"/>
            <a:ext cx="1583531" cy="161070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Rectángulo 5">
            <a:extLst>
              <a:ext uri="{FF2B5EF4-FFF2-40B4-BE49-F238E27FC236}">
                <a16:creationId xmlns:a16="http://schemas.microsoft.com/office/drawing/2014/main" id="{7BB0D581-E479-43D7-A264-88DEB8761626}"/>
              </a:ext>
            </a:extLst>
          </xdr:cNvPr>
          <xdr:cNvSpPr/>
        </xdr:nvSpPr>
        <xdr:spPr>
          <a:xfrm>
            <a:off x="3292929" y="1074964"/>
            <a:ext cx="598714" cy="14967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grpSp>
    <xdr:clientData/>
  </xdr:twoCellAnchor>
  <xdr:twoCellAnchor editAs="oneCell">
    <xdr:from>
      <xdr:col>6</xdr:col>
      <xdr:colOff>1347106</xdr:colOff>
      <xdr:row>3</xdr:row>
      <xdr:rowOff>27214</xdr:rowOff>
    </xdr:from>
    <xdr:to>
      <xdr:col>10</xdr:col>
      <xdr:colOff>547646</xdr:colOff>
      <xdr:row>6</xdr:row>
      <xdr:rowOff>163286</xdr:rowOff>
    </xdr:to>
    <xdr:pic>
      <xdr:nvPicPr>
        <xdr:cNvPr id="7" name="Imagen 6">
          <a:extLst>
            <a:ext uri="{FF2B5EF4-FFF2-40B4-BE49-F238E27FC236}">
              <a16:creationId xmlns:a16="http://schemas.microsoft.com/office/drawing/2014/main" id="{F113CC89-06D5-02A0-24B6-AB3EE52F159E}"/>
            </a:ext>
          </a:extLst>
        </xdr:cNvPr>
        <xdr:cNvPicPr>
          <a:picLocks noChangeAspect="1"/>
        </xdr:cNvPicPr>
      </xdr:nvPicPr>
      <xdr:blipFill>
        <a:blip xmlns:r="http://schemas.openxmlformats.org/officeDocument/2006/relationships" r:embed="rId4"/>
        <a:stretch>
          <a:fillRect/>
        </a:stretch>
      </xdr:blipFill>
      <xdr:spPr>
        <a:xfrm>
          <a:off x="12559392" y="557893"/>
          <a:ext cx="3718111"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Oficina%20Asesora%20de%20Planeacion\Privada\1.%20PRESUPUESTO%20AGENCIA%20ITRC\Anteproyecto%20de%20Presupuesto%202019\Resultado\Copia%20de%202.%20Formularios%20Anteproyecto%202019%20ITRC%20(Formato%20MHCP%20-%20VFIN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Oficina%20Asesora%20Tecnologias%20de%20la%20Informacion\Privada\AA-PLANEACION-INVERSION\PLAN%20DE%20ACCION-OATI\2020\Monitoreo%20OAP-Mapa-de-Riesgos-de-Corrupci&#243;n-2020-DEF-AG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1.1- Ingresos E.P"/>
      <sheetName val="Formulario 1.1A - Cálculo I-E.P"/>
      <sheetName val="Formulario 1.2 - Ingresos F.E "/>
      <sheetName val="Formulario 1.2A-Cálculo I-F.E"/>
      <sheetName val="Formulario 2- Gasto"/>
      <sheetName val="Formulario 3-Clas. Económica"/>
      <sheetName val="Formulario 4- Planta"/>
      <sheetName val="Formulario 4A - Nómina"/>
      <sheetName val="Formulario 5- Deuda Pública"/>
      <sheetName val="DESPLEGABLES"/>
    </sheetNames>
    <sheetDataSet>
      <sheetData sheetId="0"/>
      <sheetData sheetId="1"/>
      <sheetData sheetId="2"/>
      <sheetData sheetId="3"/>
      <sheetData sheetId="4"/>
      <sheetData sheetId="5"/>
      <sheetData sheetId="6"/>
      <sheetData sheetId="7"/>
      <sheetData sheetId="8"/>
      <sheetData sheetId="9">
        <row r="2">
          <cell r="A2" t="str">
            <v>010101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de Corrupción ITRC 2020"/>
      <sheetName val="Hoja1"/>
    </sheetNames>
    <sheetDataSet>
      <sheetData sheetId="0"/>
      <sheetData sheetId="1">
        <row r="6">
          <cell r="B6" t="str">
            <v>Moderado</v>
          </cell>
        </row>
        <row r="7">
          <cell r="B7" t="str">
            <v xml:space="preserve">Mayor </v>
          </cell>
        </row>
        <row r="8">
          <cell r="B8" t="str">
            <v>Catastrófico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contactenos@itrc.gov.co" TargetMode="External"/><Relationship Id="rId2" Type="http://schemas.openxmlformats.org/officeDocument/2006/relationships/hyperlink" Target="http://www.itrc.gov.co/" TargetMode="External"/><Relationship Id="rId1" Type="http://schemas.openxmlformats.org/officeDocument/2006/relationships/hyperlink" Target="mailto:contactenos@itrc.gov.co"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64AA2-C773-4D04-B308-EDFCC64CAC10}">
  <sheetPr>
    <tabColor theme="3"/>
  </sheetPr>
  <dimension ref="B1:Q40"/>
  <sheetViews>
    <sheetView showGridLines="0" tabSelected="1" zoomScale="70" zoomScaleNormal="70" workbookViewId="0"/>
  </sheetViews>
  <sheetFormatPr baseColWidth="10" defaultColWidth="11.42578125" defaultRowHeight="18"/>
  <cols>
    <col min="1" max="1" width="6.140625" style="56" customWidth="1"/>
    <col min="2" max="2" width="5.85546875" style="56" customWidth="1"/>
    <col min="3" max="3" width="2" style="56" customWidth="1"/>
    <col min="4" max="4" width="3.42578125" style="56" customWidth="1"/>
    <col min="5" max="5" width="5.42578125" style="56" customWidth="1"/>
    <col min="6" max="8" width="11.42578125" style="56"/>
    <col min="9" max="9" width="14.140625" style="56" customWidth="1"/>
    <col min="10" max="10" width="18" style="56" customWidth="1"/>
    <col min="11" max="16384" width="11.42578125" style="56"/>
  </cols>
  <sheetData>
    <row r="1" spans="2:17" ht="18.75" thickBot="1"/>
    <row r="2" spans="2:17" ht="24" customHeight="1">
      <c r="B2" s="57"/>
      <c r="C2" s="58"/>
      <c r="D2" s="58"/>
      <c r="E2" s="58"/>
      <c r="F2" s="58"/>
      <c r="G2" s="58"/>
      <c r="H2" s="58"/>
      <c r="I2" s="58"/>
      <c r="J2" s="58"/>
      <c r="K2" s="58"/>
      <c r="L2" s="58"/>
      <c r="M2" s="58"/>
      <c r="N2" s="58"/>
      <c r="O2" s="58"/>
      <c r="P2" s="58"/>
      <c r="Q2" s="59"/>
    </row>
    <row r="3" spans="2:17">
      <c r="B3" s="60"/>
      <c r="Q3" s="61"/>
    </row>
    <row r="4" spans="2:17">
      <c r="B4" s="60"/>
      <c r="Q4" s="61"/>
    </row>
    <row r="5" spans="2:17">
      <c r="B5" s="60"/>
      <c r="Q5" s="61"/>
    </row>
    <row r="6" spans="2:17">
      <c r="B6" s="60"/>
      <c r="Q6" s="61"/>
    </row>
    <row r="7" spans="2:17">
      <c r="B7" s="60"/>
      <c r="Q7" s="61"/>
    </row>
    <row r="8" spans="2:17">
      <c r="B8" s="60"/>
      <c r="Q8" s="61"/>
    </row>
    <row r="9" spans="2:17">
      <c r="B9" s="60"/>
      <c r="Q9" s="61"/>
    </row>
    <row r="10" spans="2:17">
      <c r="B10" s="60"/>
      <c r="Q10" s="61"/>
    </row>
    <row r="11" spans="2:17">
      <c r="B11" s="60"/>
      <c r="Q11" s="61"/>
    </row>
    <row r="12" spans="2:17">
      <c r="B12" s="60"/>
      <c r="Q12" s="61"/>
    </row>
    <row r="13" spans="2:17">
      <c r="B13" s="60"/>
      <c r="Q13" s="61"/>
    </row>
    <row r="14" spans="2:17">
      <c r="B14" s="60"/>
      <c r="Q14" s="61"/>
    </row>
    <row r="15" spans="2:17">
      <c r="B15" s="60"/>
      <c r="Q15" s="61"/>
    </row>
    <row r="16" spans="2:17">
      <c r="B16" s="60"/>
      <c r="Q16" s="61"/>
    </row>
    <row r="17" spans="2:17">
      <c r="B17" s="60"/>
      <c r="Q17" s="61"/>
    </row>
    <row r="18" spans="2:17">
      <c r="B18" s="60"/>
      <c r="Q18" s="61"/>
    </row>
    <row r="19" spans="2:17">
      <c r="B19" s="60"/>
      <c r="Q19" s="61"/>
    </row>
    <row r="20" spans="2:17">
      <c r="B20" s="60"/>
      <c r="Q20" s="61"/>
    </row>
    <row r="21" spans="2:17">
      <c r="B21" s="60"/>
      <c r="Q21" s="61"/>
    </row>
    <row r="22" spans="2:17">
      <c r="B22" s="60"/>
      <c r="Q22" s="61"/>
    </row>
    <row r="23" spans="2:17">
      <c r="B23" s="60"/>
      <c r="Q23" s="61"/>
    </row>
    <row r="24" spans="2:17">
      <c r="B24" s="60"/>
      <c r="Q24" s="61"/>
    </row>
    <row r="25" spans="2:17">
      <c r="B25" s="60"/>
      <c r="Q25" s="61"/>
    </row>
    <row r="26" spans="2:17">
      <c r="B26" s="60"/>
      <c r="Q26" s="61"/>
    </row>
    <row r="27" spans="2:17">
      <c r="B27" s="60"/>
      <c r="Q27" s="61"/>
    </row>
    <row r="28" spans="2:17">
      <c r="B28" s="60"/>
      <c r="Q28" s="61"/>
    </row>
    <row r="29" spans="2:17">
      <c r="B29" s="60"/>
      <c r="Q29" s="61"/>
    </row>
    <row r="30" spans="2:17">
      <c r="B30" s="60"/>
      <c r="Q30" s="61"/>
    </row>
    <row r="31" spans="2:17">
      <c r="B31" s="60"/>
      <c r="Q31" s="61"/>
    </row>
    <row r="32" spans="2:17">
      <c r="B32" s="60"/>
      <c r="Q32" s="61"/>
    </row>
    <row r="33" spans="2:17">
      <c r="B33" s="60"/>
      <c r="Q33" s="61"/>
    </row>
    <row r="34" spans="2:17">
      <c r="B34" s="60"/>
      <c r="Q34" s="61"/>
    </row>
    <row r="35" spans="2:17">
      <c r="B35" s="60"/>
      <c r="Q35" s="61"/>
    </row>
    <row r="36" spans="2:17">
      <c r="B36" s="60"/>
      <c r="Q36" s="61"/>
    </row>
    <row r="37" spans="2:17">
      <c r="B37" s="60"/>
      <c r="Q37" s="61"/>
    </row>
    <row r="38" spans="2:17">
      <c r="B38" s="60"/>
      <c r="Q38" s="61"/>
    </row>
    <row r="39" spans="2:17">
      <c r="B39" s="60"/>
      <c r="Q39" s="61"/>
    </row>
    <row r="40" spans="2:17" ht="47.25" customHeight="1" thickBot="1">
      <c r="B40" s="62"/>
      <c r="C40" s="63"/>
      <c r="D40" s="63"/>
      <c r="E40" s="63"/>
      <c r="F40" s="63"/>
      <c r="G40" s="63"/>
      <c r="H40" s="63"/>
      <c r="I40" s="63"/>
      <c r="J40" s="63"/>
      <c r="K40" s="63"/>
      <c r="L40" s="63"/>
      <c r="M40" s="63"/>
      <c r="N40" s="63"/>
      <c r="O40" s="63"/>
      <c r="P40" s="63"/>
      <c r="Q40" s="64"/>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DAA5-D74F-4A1A-AB66-BC7213DEA6A4}">
  <sheetPr>
    <tabColor theme="9" tint="-0.249977111117893"/>
  </sheetPr>
  <dimension ref="B1:M37"/>
  <sheetViews>
    <sheetView showGridLines="0" zoomScale="60" zoomScaleNormal="60" workbookViewId="0"/>
  </sheetViews>
  <sheetFormatPr baseColWidth="10" defaultColWidth="11.42578125" defaultRowHeight="15"/>
  <cols>
    <col min="1" max="1" width="2.140625" style="181" customWidth="1"/>
    <col min="2" max="2" width="20.28515625" style="181" customWidth="1"/>
    <col min="3" max="3" width="43" style="181" customWidth="1"/>
    <col min="4" max="4" width="62.140625" style="181" customWidth="1"/>
    <col min="5" max="5" width="20.140625" style="181" customWidth="1"/>
    <col min="6" max="6" width="17.42578125" style="181" customWidth="1"/>
    <col min="7" max="7" width="17.28515625" style="181" customWidth="1"/>
    <col min="8" max="8" width="29.85546875" style="181" customWidth="1"/>
    <col min="9" max="9" width="17.7109375" style="181" customWidth="1"/>
    <col min="10" max="10" width="14.7109375" style="181" customWidth="1"/>
    <col min="11" max="11" width="14.42578125" style="181" customWidth="1"/>
    <col min="12" max="12" width="14.85546875" style="181" customWidth="1"/>
    <col min="13" max="16384" width="11.42578125" style="181"/>
  </cols>
  <sheetData>
    <row r="1" spans="2:13" s="45" customFormat="1" ht="15.75" thickBot="1"/>
    <row r="2" spans="2:13" s="78" customFormat="1" ht="30.75" customHeight="1">
      <c r="B2" s="182"/>
      <c r="C2" s="183"/>
      <c r="D2" s="184"/>
      <c r="E2" s="184"/>
      <c r="F2" s="184"/>
      <c r="G2" s="184"/>
      <c r="H2" s="185"/>
      <c r="I2" s="185"/>
      <c r="J2" s="185"/>
      <c r="K2" s="185"/>
      <c r="L2" s="186"/>
      <c r="M2" s="187"/>
    </row>
    <row r="3" spans="2:13" s="78" customFormat="1" ht="121.5" customHeight="1">
      <c r="B3" s="188"/>
      <c r="D3" s="434" t="s">
        <v>809</v>
      </c>
      <c r="E3" s="434"/>
      <c r="F3" s="434"/>
      <c r="G3" s="434"/>
      <c r="H3" s="434"/>
      <c r="I3" s="434"/>
      <c r="J3" s="187"/>
      <c r="K3" s="187"/>
      <c r="L3" s="189"/>
      <c r="M3" s="187"/>
    </row>
    <row r="4" spans="2:13" s="78" customFormat="1" ht="15.75" thickBot="1">
      <c r="B4" s="190"/>
      <c r="C4" s="191"/>
      <c r="D4" s="192"/>
      <c r="E4" s="192"/>
      <c r="F4" s="192"/>
      <c r="G4" s="192"/>
      <c r="H4" s="192"/>
      <c r="I4" s="192"/>
      <c r="J4" s="192"/>
      <c r="K4" s="192"/>
      <c r="L4" s="193"/>
      <c r="M4" s="187"/>
    </row>
    <row r="5" spans="2:13" ht="75" customHeight="1">
      <c r="B5" s="194" t="s">
        <v>514</v>
      </c>
      <c r="C5" s="195" t="s">
        <v>787</v>
      </c>
      <c r="D5" s="195" t="s">
        <v>7</v>
      </c>
      <c r="E5" s="195" t="s">
        <v>8</v>
      </c>
      <c r="F5" s="195" t="s">
        <v>800</v>
      </c>
      <c r="G5" s="195" t="s">
        <v>515</v>
      </c>
      <c r="H5" s="195" t="s">
        <v>781</v>
      </c>
      <c r="I5" s="195" t="s">
        <v>755</v>
      </c>
      <c r="J5" s="196" t="s">
        <v>10</v>
      </c>
      <c r="K5" s="196" t="s">
        <v>11</v>
      </c>
      <c r="L5" s="197" t="s">
        <v>13</v>
      </c>
    </row>
    <row r="6" spans="2:13" ht="82.5" customHeight="1">
      <c r="B6" s="435" t="s">
        <v>756</v>
      </c>
      <c r="C6" s="39" t="s">
        <v>810</v>
      </c>
      <c r="D6" s="39" t="s">
        <v>811</v>
      </c>
      <c r="E6" s="10" t="s">
        <v>812</v>
      </c>
      <c r="F6" s="10">
        <v>1</v>
      </c>
      <c r="G6" s="327" t="s">
        <v>759</v>
      </c>
      <c r="H6" s="327" t="s">
        <v>760</v>
      </c>
      <c r="I6" s="327" t="s">
        <v>761</v>
      </c>
      <c r="J6" s="198">
        <v>44564</v>
      </c>
      <c r="K6" s="198">
        <v>44651</v>
      </c>
      <c r="L6" s="433" t="s">
        <v>762</v>
      </c>
    </row>
    <row r="7" spans="2:13" ht="112.5" customHeight="1">
      <c r="B7" s="435"/>
      <c r="C7" s="39" t="s">
        <v>813</v>
      </c>
      <c r="D7" s="39" t="s">
        <v>1069</v>
      </c>
      <c r="E7" s="10" t="s">
        <v>814</v>
      </c>
      <c r="F7" s="10">
        <v>8</v>
      </c>
      <c r="G7" s="327"/>
      <c r="H7" s="327"/>
      <c r="I7" s="327"/>
      <c r="J7" s="199">
        <v>44564</v>
      </c>
      <c r="K7" s="199">
        <v>44925</v>
      </c>
      <c r="L7" s="433"/>
    </row>
    <row r="8" spans="2:13" ht="82.5" customHeight="1">
      <c r="B8" s="435"/>
      <c r="C8" s="39" t="s">
        <v>815</v>
      </c>
      <c r="D8" s="39" t="s">
        <v>816</v>
      </c>
      <c r="E8" s="10" t="s">
        <v>817</v>
      </c>
      <c r="F8" s="10">
        <v>1</v>
      </c>
      <c r="G8" s="327"/>
      <c r="H8" s="327"/>
      <c r="I8" s="327"/>
      <c r="J8" s="198">
        <v>44564</v>
      </c>
      <c r="K8" s="198">
        <v>44834</v>
      </c>
      <c r="L8" s="433"/>
    </row>
    <row r="9" spans="2:13" s="51" customFormat="1" ht="33.75" customHeight="1"/>
    <row r="10" spans="2:13" s="51" customFormat="1" ht="33.75" customHeight="1"/>
    <row r="11" spans="2:13" s="51" customFormat="1" ht="33.75" customHeight="1"/>
    <row r="12" spans="2:13" s="51" customFormat="1" ht="33.75" customHeight="1"/>
    <row r="13" spans="2:13" s="51" customFormat="1" ht="33.75" customHeight="1"/>
    <row r="14" spans="2:13" s="51" customFormat="1" ht="33.75" customHeight="1"/>
    <row r="15" spans="2:13" s="51" customFormat="1" ht="42" customHeight="1"/>
    <row r="16" spans="2:13" s="51" customFormat="1" ht="33.75" customHeight="1"/>
    <row r="17" s="51" customFormat="1" ht="33.75" customHeight="1"/>
    <row r="18" s="51" customFormat="1" ht="33.75" customHeight="1"/>
    <row r="19" s="51" customFormat="1" ht="33.75" customHeight="1"/>
    <row r="20" s="51" customFormat="1" ht="33.75" customHeight="1"/>
    <row r="21" s="51" customFormat="1" ht="33.75" customHeight="1"/>
    <row r="22" s="51" customFormat="1" ht="33.75" customHeight="1"/>
    <row r="23" s="51" customFormat="1" ht="33.75" customHeight="1"/>
    <row r="24" s="51" customFormat="1" ht="42" customHeight="1"/>
    <row r="25" s="51" customFormat="1" ht="33.75" customHeight="1"/>
    <row r="26" s="51" customFormat="1" ht="33.75" customHeight="1"/>
    <row r="27" s="51" customFormat="1" ht="33.75" customHeight="1"/>
    <row r="28" s="51" customFormat="1" ht="33.75" customHeight="1"/>
    <row r="29" s="51" customFormat="1" ht="33.75" customHeight="1"/>
    <row r="30" s="51" customFormat="1" ht="33.75" customHeight="1"/>
    <row r="31" s="51" customFormat="1" ht="33.75" customHeight="1"/>
    <row r="32" s="51" customFormat="1" ht="33.75" customHeight="1"/>
    <row r="33" s="51" customFormat="1" ht="33.75" customHeight="1"/>
    <row r="34" s="51" customFormat="1" ht="33.75" customHeight="1"/>
    <row r="35" s="51" customFormat="1" ht="84.75" customHeight="1"/>
    <row r="36" s="51" customFormat="1" ht="33.75" customHeight="1"/>
    <row r="37" s="51" customFormat="1"/>
  </sheetData>
  <sheetProtection algorithmName="SHA-512" hashValue="3l4gODydfFZqGi6SVLj8416FnwQyC/D1N3IqYJ+k453fW97UpcGvMcpiBT3kckiDV9l1sl0lDczWSEBBXOh8Ig==" saltValue="igHVPS3fNR/F1QwUs03/Zg==" spinCount="100000" sheet="1" objects="1" scenarios="1"/>
  <mergeCells count="6">
    <mergeCell ref="L6:L8"/>
    <mergeCell ref="D3:I3"/>
    <mergeCell ref="B6:B8"/>
    <mergeCell ref="G6:G8"/>
    <mergeCell ref="H6:H8"/>
    <mergeCell ref="I6:I8"/>
  </mergeCells>
  <printOptions horizontalCentered="1" verticalCentered="1"/>
  <pageMargins left="0" right="0" top="0" bottom="0" header="0" footer="0"/>
  <pageSetup paperSize="5"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6546-D96D-4A72-B7B3-01067C2C8CB6}">
  <sheetPr>
    <tabColor theme="7" tint="-0.249977111117893"/>
  </sheetPr>
  <dimension ref="B1:L9"/>
  <sheetViews>
    <sheetView showGridLines="0" workbookViewId="0">
      <selection activeCell="E7" sqref="E7"/>
    </sheetView>
  </sheetViews>
  <sheetFormatPr baseColWidth="10" defaultColWidth="11.42578125" defaultRowHeight="13.5"/>
  <cols>
    <col min="1" max="1" width="1.42578125" style="65" customWidth="1"/>
    <col min="2" max="2" width="23" style="65" customWidth="1"/>
    <col min="3" max="3" width="35" style="65" customWidth="1"/>
    <col min="4" max="4" width="42.85546875" style="65" customWidth="1"/>
    <col min="5" max="5" width="19.42578125" style="65" customWidth="1"/>
    <col min="6" max="6" width="10.7109375" style="65" customWidth="1"/>
    <col min="7" max="7" width="19.140625" style="65" hidden="1" customWidth="1"/>
    <col min="8" max="8" width="18.42578125" style="65" hidden="1" customWidth="1"/>
    <col min="9" max="9" width="19" style="65" hidden="1" customWidth="1"/>
    <col min="10" max="10" width="14.42578125" style="66" customWidth="1"/>
    <col min="11" max="11" width="13.85546875" style="66" customWidth="1"/>
    <col min="12" max="12" width="18.85546875" style="65" customWidth="1"/>
    <col min="13" max="16384" width="11.42578125" style="65"/>
  </cols>
  <sheetData>
    <row r="1" spans="2:12" ht="14.25" thickBot="1"/>
    <row r="2" spans="2:12" ht="21.75" customHeight="1">
      <c r="B2" s="67"/>
      <c r="C2" s="68"/>
      <c r="D2" s="69"/>
      <c r="E2" s="69"/>
      <c r="F2" s="69"/>
      <c r="G2" s="69"/>
      <c r="H2" s="69"/>
      <c r="I2" s="69"/>
      <c r="J2" s="69"/>
      <c r="K2" s="69"/>
      <c r="L2" s="70"/>
    </row>
    <row r="3" spans="2:12" ht="42.75" customHeight="1">
      <c r="B3" s="71"/>
      <c r="C3" s="72"/>
      <c r="D3" s="436" t="s">
        <v>513</v>
      </c>
      <c r="E3" s="436"/>
      <c r="F3" s="436"/>
      <c r="G3" s="93"/>
      <c r="H3" s="93"/>
      <c r="I3" s="72"/>
      <c r="J3" s="72"/>
      <c r="K3" s="72"/>
      <c r="L3" s="73"/>
    </row>
    <row r="4" spans="2:12" ht="35.25" customHeight="1">
      <c r="B4" s="71"/>
      <c r="C4" s="72"/>
      <c r="D4" s="436"/>
      <c r="E4" s="436"/>
      <c r="F4" s="436"/>
      <c r="G4" s="72"/>
      <c r="H4" s="72"/>
      <c r="I4" s="72"/>
      <c r="J4" s="72"/>
      <c r="K4" s="72"/>
      <c r="L4" s="73"/>
    </row>
    <row r="5" spans="2:12" ht="18" customHeight="1">
      <c r="B5" s="71"/>
      <c r="C5" s="72"/>
      <c r="D5" s="72"/>
      <c r="E5" s="72"/>
      <c r="F5" s="72"/>
      <c r="G5" s="72"/>
      <c r="H5" s="72"/>
      <c r="I5" s="72"/>
      <c r="J5" s="72"/>
      <c r="K5" s="72"/>
      <c r="L5" s="73"/>
    </row>
    <row r="6" spans="2:12" ht="38.25">
      <c r="B6" s="74" t="s">
        <v>514</v>
      </c>
      <c r="C6" s="75" t="s">
        <v>6</v>
      </c>
      <c r="D6" s="75" t="s">
        <v>7</v>
      </c>
      <c r="E6" s="75" t="s">
        <v>504</v>
      </c>
      <c r="F6" s="75" t="s">
        <v>9</v>
      </c>
      <c r="G6" s="75" t="s">
        <v>515</v>
      </c>
      <c r="H6" s="75" t="s">
        <v>516</v>
      </c>
      <c r="I6" s="75" t="s">
        <v>12</v>
      </c>
      <c r="J6" s="76" t="s">
        <v>10</v>
      </c>
      <c r="K6" s="76" t="s">
        <v>11</v>
      </c>
      <c r="L6" s="77" t="s">
        <v>13</v>
      </c>
    </row>
    <row r="7" spans="2:12" s="40" customFormat="1" ht="53.25" customHeight="1">
      <c r="B7" s="437" t="s">
        <v>517</v>
      </c>
      <c r="C7" s="88" t="s">
        <v>518</v>
      </c>
      <c r="D7" s="88" t="s">
        <v>519</v>
      </c>
      <c r="E7" s="89" t="s">
        <v>520</v>
      </c>
      <c r="F7" s="89">
        <v>1</v>
      </c>
      <c r="G7" s="439" t="s">
        <v>521</v>
      </c>
      <c r="H7" s="439" t="s">
        <v>522</v>
      </c>
      <c r="I7" s="439" t="s">
        <v>541</v>
      </c>
      <c r="J7" s="90">
        <v>44562</v>
      </c>
      <c r="K7" s="90">
        <v>44925</v>
      </c>
      <c r="L7" s="423" t="s">
        <v>89</v>
      </c>
    </row>
    <row r="8" spans="2:12" s="40" customFormat="1" ht="53.25" customHeight="1">
      <c r="B8" s="437"/>
      <c r="C8" s="88" t="s">
        <v>523</v>
      </c>
      <c r="D8" s="88" t="s">
        <v>524</v>
      </c>
      <c r="E8" s="89" t="s">
        <v>525</v>
      </c>
      <c r="F8" s="89">
        <v>1</v>
      </c>
      <c r="G8" s="439"/>
      <c r="H8" s="439"/>
      <c r="I8" s="439"/>
      <c r="J8" s="90">
        <v>44593</v>
      </c>
      <c r="K8" s="90">
        <v>44926</v>
      </c>
      <c r="L8" s="423"/>
    </row>
    <row r="9" spans="2:12" s="40" customFormat="1" ht="53.25" customHeight="1" thickBot="1">
      <c r="B9" s="438"/>
      <c r="C9" s="200" t="s">
        <v>526</v>
      </c>
      <c r="D9" s="200" t="s">
        <v>1070</v>
      </c>
      <c r="E9" s="201" t="s">
        <v>520</v>
      </c>
      <c r="F9" s="201">
        <v>1</v>
      </c>
      <c r="G9" s="440"/>
      <c r="H9" s="440"/>
      <c r="I9" s="440"/>
      <c r="J9" s="202">
        <v>44593</v>
      </c>
      <c r="K9" s="202">
        <v>44925</v>
      </c>
      <c r="L9" s="424"/>
    </row>
  </sheetData>
  <sheetProtection algorithmName="SHA-512" hashValue="iuoYrMnGFWC6SBLQBA7thiEH6yJ2TlVqPxR/dtCvRJBPQohR8XhEte0QE6WeURyNAnIMC8Y4yyeUZDEbtGuLkA==" saltValue="0XryS5l6DVdO4bhlJSC2Ag==" spinCount="100000" sheet="1" objects="1" scenarios="1"/>
  <mergeCells count="6">
    <mergeCell ref="L7:L9"/>
    <mergeCell ref="D3:F4"/>
    <mergeCell ref="B7:B9"/>
    <mergeCell ref="G7:G9"/>
    <mergeCell ref="H7:H9"/>
    <mergeCell ref="I7:I9"/>
  </mergeCells>
  <printOptions horizontalCentered="1" verticalCentered="1"/>
  <pageMargins left="0" right="0" top="0" bottom="0" header="0" footer="0"/>
  <pageSetup scale="6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D11CB-EE0D-43F2-98A5-46DDCBA1D6D8}">
  <sheetPr>
    <tabColor theme="7" tint="-0.249977111117893"/>
  </sheetPr>
  <dimension ref="B1:L8"/>
  <sheetViews>
    <sheetView showGridLines="0" workbookViewId="0">
      <selection activeCell="E6" sqref="E6"/>
    </sheetView>
  </sheetViews>
  <sheetFormatPr baseColWidth="10" defaultColWidth="11.42578125" defaultRowHeight="13.5"/>
  <cols>
    <col min="1" max="1" width="1.42578125" style="65" customWidth="1"/>
    <col min="2" max="2" width="23.7109375" style="65" customWidth="1"/>
    <col min="3" max="3" width="28.42578125" style="65" customWidth="1"/>
    <col min="4" max="4" width="32.7109375" style="65" customWidth="1"/>
    <col min="5" max="5" width="17.140625" style="65" customWidth="1"/>
    <col min="6" max="6" width="13.42578125" style="65" customWidth="1"/>
    <col min="7" max="7" width="14.28515625" style="65" hidden="1" customWidth="1"/>
    <col min="8" max="8" width="20.42578125" style="65" hidden="1" customWidth="1"/>
    <col min="9" max="9" width="16" style="65" hidden="1" customWidth="1"/>
    <col min="10" max="10" width="12.7109375" style="66" customWidth="1"/>
    <col min="11" max="11" width="13.5703125" style="66" customWidth="1"/>
    <col min="12" max="12" width="21.85546875" style="65" customWidth="1"/>
    <col min="13" max="16384" width="11.42578125" style="65"/>
  </cols>
  <sheetData>
    <row r="1" spans="2:12" ht="30" customHeight="1">
      <c r="B1" s="67"/>
      <c r="C1" s="68"/>
      <c r="D1" s="69"/>
      <c r="E1" s="69"/>
      <c r="F1" s="69"/>
      <c r="G1" s="69"/>
      <c r="H1" s="69"/>
      <c r="I1" s="69"/>
      <c r="J1" s="69"/>
      <c r="K1" s="69"/>
      <c r="L1" s="70"/>
    </row>
    <row r="2" spans="2:12" ht="30" customHeight="1">
      <c r="B2" s="71"/>
      <c r="D2" s="442" t="s">
        <v>537</v>
      </c>
      <c r="E2" s="442"/>
      <c r="F2" s="442"/>
      <c r="G2" s="92"/>
      <c r="H2" s="92"/>
      <c r="I2" s="72"/>
      <c r="J2" s="72"/>
      <c r="K2" s="72"/>
      <c r="L2" s="73"/>
    </row>
    <row r="3" spans="2:12" ht="30" customHeight="1">
      <c r="B3" s="71"/>
      <c r="C3" s="72"/>
      <c r="D3" s="442"/>
      <c r="E3" s="442"/>
      <c r="F3" s="442"/>
      <c r="G3" s="92"/>
      <c r="H3" s="92"/>
      <c r="I3" s="72"/>
      <c r="J3" s="72"/>
      <c r="K3" s="72"/>
      <c r="L3" s="73"/>
    </row>
    <row r="4" spans="2:12" ht="30" customHeight="1">
      <c r="B4" s="71"/>
      <c r="C4" s="72"/>
      <c r="D4" s="72"/>
      <c r="E4" s="72"/>
      <c r="F4" s="72"/>
      <c r="G4" s="72"/>
      <c r="H4" s="72"/>
      <c r="I4" s="72"/>
      <c r="J4" s="72"/>
      <c r="K4" s="72"/>
      <c r="L4" s="73"/>
    </row>
    <row r="5" spans="2:12" ht="38.25">
      <c r="B5" s="75" t="s">
        <v>514</v>
      </c>
      <c r="C5" s="75" t="s">
        <v>6</v>
      </c>
      <c r="D5" s="75" t="s">
        <v>7</v>
      </c>
      <c r="E5" s="75" t="s">
        <v>504</v>
      </c>
      <c r="F5" s="75" t="s">
        <v>9</v>
      </c>
      <c r="G5" s="75" t="s">
        <v>515</v>
      </c>
      <c r="H5" s="75" t="s">
        <v>516</v>
      </c>
      <c r="I5" s="75" t="s">
        <v>12</v>
      </c>
      <c r="J5" s="76" t="s">
        <v>10</v>
      </c>
      <c r="K5" s="76" t="s">
        <v>11</v>
      </c>
      <c r="L5" s="75" t="s">
        <v>13</v>
      </c>
    </row>
    <row r="6" spans="2:12" ht="78" customHeight="1">
      <c r="B6" s="439" t="s">
        <v>517</v>
      </c>
      <c r="C6" s="88" t="s">
        <v>538</v>
      </c>
      <c r="D6" s="88" t="s">
        <v>539</v>
      </c>
      <c r="E6" s="89" t="s">
        <v>540</v>
      </c>
      <c r="F6" s="89">
        <v>4</v>
      </c>
      <c r="G6" s="443" t="s">
        <v>521</v>
      </c>
      <c r="H6" s="443" t="s">
        <v>522</v>
      </c>
      <c r="I6" s="439" t="s">
        <v>541</v>
      </c>
      <c r="J6" s="90">
        <v>44562</v>
      </c>
      <c r="K6" s="90">
        <v>44926</v>
      </c>
      <c r="L6" s="441" t="s">
        <v>89</v>
      </c>
    </row>
    <row r="7" spans="2:12" ht="89.1" customHeight="1">
      <c r="B7" s="439"/>
      <c r="C7" s="88" t="s">
        <v>542</v>
      </c>
      <c r="D7" s="88" t="s">
        <v>1071</v>
      </c>
      <c r="E7" s="89" t="s">
        <v>543</v>
      </c>
      <c r="F7" s="89">
        <v>1</v>
      </c>
      <c r="G7" s="443"/>
      <c r="H7" s="443"/>
      <c r="I7" s="439"/>
      <c r="J7" s="90">
        <v>44562</v>
      </c>
      <c r="K7" s="90">
        <v>44742</v>
      </c>
      <c r="L7" s="441"/>
    </row>
    <row r="8" spans="2:12" ht="75" customHeight="1">
      <c r="B8" s="439"/>
      <c r="C8" s="91" t="s">
        <v>544</v>
      </c>
      <c r="D8" s="91" t="s">
        <v>1072</v>
      </c>
      <c r="E8" s="89" t="s">
        <v>545</v>
      </c>
      <c r="F8" s="89">
        <v>1</v>
      </c>
      <c r="G8" s="443"/>
      <c r="H8" s="443"/>
      <c r="I8" s="439"/>
      <c r="J8" s="90">
        <v>44652</v>
      </c>
      <c r="K8" s="90">
        <v>44926</v>
      </c>
      <c r="L8" s="441"/>
    </row>
  </sheetData>
  <sheetProtection algorithmName="SHA-512" hashValue="kPJ+2yS0MG1/gB95zO7SA+CxQKJUhOkJqfTyXcMKjBn5q9RBA1K6P/PI8vMXLtHO0iaxArkhhS76VVsHQq06Nw==" saltValue="6VzuBoJym8XuJekWTCvDpA==" spinCount="100000" sheet="1" objects="1" scenarios="1"/>
  <mergeCells count="6">
    <mergeCell ref="L6:L8"/>
    <mergeCell ref="D2:F3"/>
    <mergeCell ref="B6:B8"/>
    <mergeCell ref="G6:G8"/>
    <mergeCell ref="H6:H8"/>
    <mergeCell ref="I6:I8"/>
  </mergeCells>
  <printOptions horizontalCentered="1" verticalCentered="1"/>
  <pageMargins left="0" right="0" top="0" bottom="0" header="0" footer="0"/>
  <pageSetup paperSize="5" scale="8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B7DE9-649D-4190-8819-4DDBEC86C97E}">
  <sheetPr>
    <tabColor rgb="FF00B050"/>
  </sheetPr>
  <dimension ref="B1:J12"/>
  <sheetViews>
    <sheetView showGridLines="0" zoomScaleNormal="100" workbookViewId="0">
      <selection activeCell="E10" sqref="E10"/>
    </sheetView>
  </sheetViews>
  <sheetFormatPr baseColWidth="10" defaultColWidth="79" defaultRowHeight="13.5"/>
  <cols>
    <col min="1" max="1" width="2.140625" style="65" customWidth="1"/>
    <col min="2" max="2" width="18.42578125" style="65" customWidth="1"/>
    <col min="3" max="3" width="40.140625" style="65" customWidth="1"/>
    <col min="4" max="4" width="35.7109375" style="65" customWidth="1"/>
    <col min="5" max="5" width="27.42578125" style="65" customWidth="1"/>
    <col min="6" max="6" width="10.28515625" style="65" customWidth="1"/>
    <col min="7" max="7" width="10.140625" style="66" customWidth="1"/>
    <col min="8" max="8" width="14.28515625" style="66" customWidth="1"/>
    <col min="9" max="9" width="14.140625" style="66" customWidth="1"/>
    <col min="10" max="10" width="11.42578125" style="65" customWidth="1"/>
    <col min="11" max="16384" width="79" style="65"/>
  </cols>
  <sheetData>
    <row r="1" spans="2:10" ht="13.5" customHeight="1">
      <c r="B1" s="79"/>
      <c r="C1" s="80"/>
      <c r="D1" s="80"/>
      <c r="E1" s="80"/>
      <c r="F1" s="80"/>
      <c r="G1" s="80"/>
      <c r="H1" s="80"/>
      <c r="I1" s="80"/>
      <c r="J1" s="81"/>
    </row>
    <row r="2" spans="2:10" ht="13.5" customHeight="1">
      <c r="B2" s="82"/>
      <c r="C2" s="83"/>
      <c r="D2" s="83"/>
      <c r="E2" s="83"/>
      <c r="F2" s="83"/>
      <c r="G2" s="83"/>
      <c r="H2" s="83"/>
      <c r="I2" s="83"/>
      <c r="J2" s="84"/>
    </row>
    <row r="3" spans="2:10" ht="13.5" customHeight="1">
      <c r="B3" s="82"/>
      <c r="C3" s="83"/>
      <c r="D3" s="434" t="s">
        <v>527</v>
      </c>
      <c r="E3" s="434"/>
      <c r="F3" s="83"/>
      <c r="G3" s="83"/>
      <c r="H3" s="83"/>
      <c r="I3" s="83"/>
      <c r="J3" s="84"/>
    </row>
    <row r="4" spans="2:10" ht="20.25" customHeight="1">
      <c r="B4" s="82"/>
      <c r="D4" s="434"/>
      <c r="E4" s="434"/>
      <c r="F4" s="85"/>
      <c r="G4" s="83"/>
      <c r="H4" s="83"/>
      <c r="I4" s="83"/>
      <c r="J4" s="84"/>
    </row>
    <row r="5" spans="2:10" ht="13.5" customHeight="1">
      <c r="B5" s="82"/>
      <c r="C5" s="83"/>
      <c r="D5" s="434"/>
      <c r="E5" s="434"/>
      <c r="F5" s="85"/>
      <c r="G5" s="83"/>
      <c r="H5" s="83"/>
      <c r="I5" s="83"/>
      <c r="J5" s="84"/>
    </row>
    <row r="6" spans="2:10" ht="18.75" customHeight="1">
      <c r="B6" s="82"/>
      <c r="C6" s="83"/>
      <c r="D6" s="434"/>
      <c r="E6" s="434"/>
      <c r="F6" s="83"/>
      <c r="G6" s="83"/>
      <c r="H6" s="83"/>
      <c r="I6" s="83"/>
      <c r="J6" s="84"/>
    </row>
    <row r="7" spans="2:10" ht="13.5" customHeight="1">
      <c r="B7" s="82"/>
      <c r="C7" s="83"/>
      <c r="D7" s="83"/>
      <c r="E7" s="83"/>
      <c r="F7" s="83"/>
      <c r="G7" s="83"/>
      <c r="H7" s="83"/>
      <c r="I7" s="83"/>
      <c r="J7" s="84"/>
    </row>
    <row r="8" spans="2:10" ht="14.25" customHeight="1">
      <c r="B8" s="82"/>
      <c r="C8" s="83"/>
      <c r="D8" s="83"/>
      <c r="E8" s="83"/>
      <c r="F8" s="83"/>
      <c r="G8" s="83"/>
      <c r="H8" s="83"/>
      <c r="I8" s="83"/>
      <c r="J8" s="84"/>
    </row>
    <row r="9" spans="2:10" s="86" customFormat="1" ht="39" customHeight="1">
      <c r="B9" s="74" t="s">
        <v>2</v>
      </c>
      <c r="C9" s="75" t="s">
        <v>6</v>
      </c>
      <c r="D9" s="75" t="s">
        <v>7</v>
      </c>
      <c r="E9" s="75" t="s">
        <v>504</v>
      </c>
      <c r="F9" s="75" t="s">
        <v>9</v>
      </c>
      <c r="G9" s="76" t="s">
        <v>10</v>
      </c>
      <c r="H9" s="76" t="s">
        <v>11</v>
      </c>
      <c r="I9" s="75" t="s">
        <v>12</v>
      </c>
      <c r="J9" s="77" t="s">
        <v>13</v>
      </c>
    </row>
    <row r="10" spans="2:10" s="205" customFormat="1" ht="54" customHeight="1">
      <c r="B10" s="444" t="s">
        <v>528</v>
      </c>
      <c r="C10" s="203" t="s">
        <v>529</v>
      </c>
      <c r="D10" s="203" t="s">
        <v>530</v>
      </c>
      <c r="E10" s="89" t="s">
        <v>531</v>
      </c>
      <c r="F10" s="89">
        <v>6</v>
      </c>
      <c r="G10" s="204">
        <v>44562</v>
      </c>
      <c r="H10" s="204">
        <v>44926</v>
      </c>
      <c r="I10" s="447" t="s">
        <v>532</v>
      </c>
      <c r="J10" s="423" t="s">
        <v>89</v>
      </c>
    </row>
    <row r="11" spans="2:10" s="205" customFormat="1" ht="54" customHeight="1">
      <c r="B11" s="445"/>
      <c r="C11" s="206" t="s">
        <v>533</v>
      </c>
      <c r="D11" s="206" t="s">
        <v>534</v>
      </c>
      <c r="E11" s="207" t="s">
        <v>1073</v>
      </c>
      <c r="F11" s="207" t="s">
        <v>535</v>
      </c>
      <c r="G11" s="204">
        <v>44562</v>
      </c>
      <c r="H11" s="204">
        <v>44926</v>
      </c>
      <c r="I11" s="448"/>
      <c r="J11" s="450"/>
    </row>
    <row r="12" spans="2:10" s="205" customFormat="1" ht="72.75" customHeight="1" thickBot="1">
      <c r="B12" s="446"/>
      <c r="C12" s="208" t="s">
        <v>1074</v>
      </c>
      <c r="D12" s="208" t="s">
        <v>536</v>
      </c>
      <c r="E12" s="201" t="s">
        <v>531</v>
      </c>
      <c r="F12" s="201">
        <v>4</v>
      </c>
      <c r="G12" s="209">
        <v>44562</v>
      </c>
      <c r="H12" s="209">
        <v>44926</v>
      </c>
      <c r="I12" s="449"/>
      <c r="J12" s="424"/>
    </row>
  </sheetData>
  <sheetProtection algorithmName="SHA-512" hashValue="VUjYqF0LhGLiIzApLUOBxeFu2vRQrwVVPJlNDYmGF0UVss+74TfgPXx7/o1WNJBf2tOQhpr5MGJ4god3kEcleg==" saltValue="eh4Yt/RWJDAJ+9J8HdSiQg==" spinCount="100000" sheet="1" objects="1" scenarios="1"/>
  <mergeCells count="4">
    <mergeCell ref="D3:E6"/>
    <mergeCell ref="B10:B12"/>
    <mergeCell ref="I10:I12"/>
    <mergeCell ref="J10:J12"/>
  </mergeCells>
  <printOptions horizontalCentered="1" verticalCentered="1"/>
  <pageMargins left="0" right="0" top="0" bottom="0" header="0" footer="0"/>
  <pageSetup paperSize="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4A69F-1D08-438E-818E-572E6832CFFE}">
  <sheetPr>
    <tabColor theme="5" tint="-0.499984740745262"/>
  </sheetPr>
  <dimension ref="A1:K96"/>
  <sheetViews>
    <sheetView showGridLines="0" zoomScale="70" zoomScaleNormal="70" workbookViewId="0">
      <selection activeCell="D6" sqref="D6"/>
    </sheetView>
  </sheetViews>
  <sheetFormatPr baseColWidth="10" defaultColWidth="11.42578125" defaultRowHeight="12.75"/>
  <cols>
    <col min="1" max="1" width="54.42578125" style="242" customWidth="1"/>
    <col min="2" max="2" width="70.7109375" style="242" customWidth="1"/>
    <col min="3" max="3" width="52.85546875" style="242" customWidth="1"/>
    <col min="4" max="4" width="20.42578125" style="242" customWidth="1"/>
    <col min="5" max="5" width="35.7109375" style="289" customWidth="1"/>
    <col min="6" max="6" width="15.42578125" style="289" customWidth="1"/>
    <col min="7" max="7" width="13.85546875" style="289" customWidth="1"/>
    <col min="8" max="8" width="36.28515625" style="289" customWidth="1"/>
    <col min="9" max="9" width="24.140625" style="289" customWidth="1"/>
    <col min="10" max="16384" width="11.42578125" style="242"/>
  </cols>
  <sheetData>
    <row r="1" spans="1:11" ht="120" customHeight="1">
      <c r="A1" s="241"/>
      <c r="B1" s="501" t="s">
        <v>823</v>
      </c>
      <c r="C1" s="502"/>
      <c r="D1" s="502"/>
      <c r="E1" s="502"/>
      <c r="F1" s="502"/>
      <c r="G1" s="502"/>
      <c r="H1" s="503" t="s">
        <v>824</v>
      </c>
      <c r="I1" s="504"/>
    </row>
    <row r="2" spans="1:11" ht="15.75" customHeight="1">
      <c r="A2" s="243"/>
      <c r="E2" s="242"/>
      <c r="F2" s="242"/>
      <c r="G2" s="242"/>
      <c r="H2" s="244" t="s">
        <v>825</v>
      </c>
      <c r="I2" s="245">
        <v>44592</v>
      </c>
    </row>
    <row r="3" spans="1:11" s="78" customFormat="1" ht="25.5" customHeight="1">
      <c r="A3" s="459" t="s">
        <v>826</v>
      </c>
      <c r="B3" s="459"/>
      <c r="C3" s="459"/>
      <c r="D3" s="459"/>
      <c r="E3" s="459"/>
      <c r="F3" s="459"/>
      <c r="G3" s="459"/>
      <c r="H3" s="459"/>
      <c r="I3" s="459"/>
    </row>
    <row r="4" spans="1:11" s="78" customFormat="1" ht="36" customHeight="1">
      <c r="A4" s="246" t="s">
        <v>827</v>
      </c>
      <c r="B4" s="460" t="s">
        <v>828</v>
      </c>
      <c r="C4" s="460"/>
      <c r="D4" s="460"/>
      <c r="E4" s="460"/>
      <c r="F4" s="460"/>
      <c r="G4" s="460"/>
      <c r="H4" s="460"/>
      <c r="I4" s="461"/>
    </row>
    <row r="5" spans="1:11" s="78" customFormat="1" ht="46.5" customHeight="1">
      <c r="A5" s="247" t="s">
        <v>829</v>
      </c>
      <c r="B5" s="247" t="s">
        <v>830</v>
      </c>
      <c r="C5" s="247" t="s">
        <v>831</v>
      </c>
      <c r="D5" s="247" t="s">
        <v>9</v>
      </c>
      <c r="E5" s="247" t="s">
        <v>991</v>
      </c>
      <c r="F5" s="248" t="s">
        <v>10</v>
      </c>
      <c r="G5" s="248" t="s">
        <v>11</v>
      </c>
      <c r="H5" s="247" t="s">
        <v>832</v>
      </c>
      <c r="I5" s="247" t="s">
        <v>833</v>
      </c>
    </row>
    <row r="6" spans="1:11" s="249" customFormat="1" ht="50.1" customHeight="1">
      <c r="A6" s="496" t="s">
        <v>834</v>
      </c>
      <c r="B6" s="301" t="s">
        <v>835</v>
      </c>
      <c r="C6" s="301" t="s">
        <v>836</v>
      </c>
      <c r="D6" s="301">
        <v>1</v>
      </c>
      <c r="E6" s="301" t="s">
        <v>837</v>
      </c>
      <c r="F6" s="310">
        <v>44683</v>
      </c>
      <c r="G6" s="310">
        <v>44895</v>
      </c>
      <c r="H6" s="301" t="s">
        <v>838</v>
      </c>
      <c r="I6" s="505" t="s">
        <v>839</v>
      </c>
      <c r="K6" s="250"/>
    </row>
    <row r="7" spans="1:11" s="249" customFormat="1" ht="69" customHeight="1">
      <c r="A7" s="496"/>
      <c r="B7" s="301" t="s">
        <v>992</v>
      </c>
      <c r="C7" s="301" t="s">
        <v>484</v>
      </c>
      <c r="D7" s="301">
        <v>1</v>
      </c>
      <c r="E7" s="301" t="s">
        <v>837</v>
      </c>
      <c r="F7" s="310">
        <v>44837</v>
      </c>
      <c r="G7" s="310">
        <v>44926</v>
      </c>
      <c r="H7" s="301" t="s">
        <v>838</v>
      </c>
      <c r="I7" s="505"/>
      <c r="K7" s="250"/>
    </row>
    <row r="8" spans="1:11" s="251" customFormat="1" ht="50.1" customHeight="1">
      <c r="A8" s="496" t="s">
        <v>840</v>
      </c>
      <c r="B8" s="301" t="s">
        <v>841</v>
      </c>
      <c r="C8" s="301" t="s">
        <v>842</v>
      </c>
      <c r="D8" s="301">
        <v>1</v>
      </c>
      <c r="E8" s="301" t="s">
        <v>843</v>
      </c>
      <c r="F8" s="310">
        <v>44562</v>
      </c>
      <c r="G8" s="310">
        <v>44592</v>
      </c>
      <c r="H8" s="301" t="s">
        <v>844</v>
      </c>
      <c r="I8" s="505" t="s">
        <v>993</v>
      </c>
      <c r="K8" s="252"/>
    </row>
    <row r="9" spans="1:11" s="251" customFormat="1" ht="50.1" customHeight="1">
      <c r="A9" s="496"/>
      <c r="B9" s="301" t="s">
        <v>994</v>
      </c>
      <c r="C9" s="301" t="s">
        <v>995</v>
      </c>
      <c r="D9" s="301">
        <v>1</v>
      </c>
      <c r="E9" s="301" t="s">
        <v>837</v>
      </c>
      <c r="F9" s="310">
        <v>44683</v>
      </c>
      <c r="G9" s="310">
        <v>44926</v>
      </c>
      <c r="H9" s="301" t="s">
        <v>838</v>
      </c>
      <c r="I9" s="505"/>
      <c r="K9" s="252"/>
    </row>
    <row r="10" spans="1:11" s="251" customFormat="1" ht="50.1" customHeight="1">
      <c r="A10" s="472" t="s">
        <v>845</v>
      </c>
      <c r="B10" s="301" t="s">
        <v>846</v>
      </c>
      <c r="C10" s="301" t="s">
        <v>847</v>
      </c>
      <c r="D10" s="301">
        <v>1</v>
      </c>
      <c r="E10" s="301" t="s">
        <v>837</v>
      </c>
      <c r="F10" s="310">
        <v>44563</v>
      </c>
      <c r="G10" s="310">
        <v>44592</v>
      </c>
      <c r="H10" s="301" t="s">
        <v>996</v>
      </c>
      <c r="I10" s="301" t="s">
        <v>839</v>
      </c>
      <c r="K10" s="252"/>
    </row>
    <row r="11" spans="1:11" s="251" customFormat="1" ht="78" customHeight="1">
      <c r="A11" s="473"/>
      <c r="B11" s="301" t="s">
        <v>848</v>
      </c>
      <c r="C11" s="301" t="s">
        <v>849</v>
      </c>
      <c r="D11" s="301">
        <v>1</v>
      </c>
      <c r="E11" s="301" t="s">
        <v>837</v>
      </c>
      <c r="F11" s="310">
        <v>44586</v>
      </c>
      <c r="G11" s="310">
        <v>44592</v>
      </c>
      <c r="H11" s="301" t="s">
        <v>952</v>
      </c>
      <c r="I11" s="301" t="s">
        <v>850</v>
      </c>
      <c r="K11" s="252"/>
    </row>
    <row r="12" spans="1:11" s="251" customFormat="1" ht="50.1" customHeight="1">
      <c r="A12" s="474"/>
      <c r="B12" s="301" t="s">
        <v>997</v>
      </c>
      <c r="C12" s="301" t="s">
        <v>851</v>
      </c>
      <c r="D12" s="301">
        <v>1</v>
      </c>
      <c r="E12" s="301" t="s">
        <v>837</v>
      </c>
      <c r="F12" s="310">
        <v>44586</v>
      </c>
      <c r="G12" s="310">
        <v>44592</v>
      </c>
      <c r="H12" s="301" t="s">
        <v>952</v>
      </c>
      <c r="I12" s="301" t="s">
        <v>850</v>
      </c>
      <c r="K12" s="252"/>
    </row>
    <row r="13" spans="1:11" s="251" customFormat="1" ht="50.1" customHeight="1">
      <c r="A13" s="496" t="s">
        <v>852</v>
      </c>
      <c r="B13" s="301" t="s">
        <v>853</v>
      </c>
      <c r="C13" s="301" t="s">
        <v>998</v>
      </c>
      <c r="D13" s="301">
        <v>1</v>
      </c>
      <c r="E13" s="301" t="s">
        <v>837</v>
      </c>
      <c r="F13" s="310">
        <v>44563</v>
      </c>
      <c r="G13" s="310">
        <v>44610</v>
      </c>
      <c r="H13" s="301" t="s">
        <v>838</v>
      </c>
      <c r="I13" s="301" t="s">
        <v>839</v>
      </c>
      <c r="K13" s="252"/>
    </row>
    <row r="14" spans="1:11" s="249" customFormat="1" ht="50.1" customHeight="1">
      <c r="A14" s="496"/>
      <c r="B14" s="301" t="s">
        <v>854</v>
      </c>
      <c r="C14" s="301" t="s">
        <v>999</v>
      </c>
      <c r="D14" s="301">
        <v>3</v>
      </c>
      <c r="E14" s="301" t="s">
        <v>837</v>
      </c>
      <c r="F14" s="310">
        <v>44635</v>
      </c>
      <c r="G14" s="310">
        <v>44880</v>
      </c>
      <c r="H14" s="301" t="s">
        <v>838</v>
      </c>
      <c r="I14" s="301" t="s">
        <v>839</v>
      </c>
      <c r="K14" s="250"/>
    </row>
    <row r="15" spans="1:11" s="249" customFormat="1" ht="50.1" customHeight="1">
      <c r="A15" s="300" t="s">
        <v>855</v>
      </c>
      <c r="B15" s="301" t="s">
        <v>856</v>
      </c>
      <c r="C15" s="301" t="s">
        <v>857</v>
      </c>
      <c r="D15" s="301">
        <v>3</v>
      </c>
      <c r="E15" s="301" t="s">
        <v>510</v>
      </c>
      <c r="F15" s="310">
        <v>44581</v>
      </c>
      <c r="G15" s="310">
        <v>44926</v>
      </c>
      <c r="H15" s="301" t="s">
        <v>1000</v>
      </c>
      <c r="I15" s="301" t="s">
        <v>839</v>
      </c>
      <c r="K15" s="250"/>
    </row>
    <row r="16" spans="1:11" ht="14.25">
      <c r="A16" s="453"/>
      <c r="B16" s="454"/>
      <c r="C16" s="454"/>
      <c r="D16" s="454"/>
      <c r="E16" s="454"/>
      <c r="F16" s="454"/>
      <c r="G16" s="454"/>
      <c r="H16" s="454"/>
      <c r="I16" s="455"/>
    </row>
    <row r="17" spans="1:9" ht="38.25" customHeight="1">
      <c r="A17" s="459" t="s">
        <v>858</v>
      </c>
      <c r="B17" s="459"/>
      <c r="C17" s="459"/>
      <c r="D17" s="459"/>
      <c r="E17" s="459"/>
      <c r="F17" s="459"/>
      <c r="G17" s="459"/>
      <c r="H17" s="459"/>
      <c r="I17" s="459"/>
    </row>
    <row r="18" spans="1:9" ht="26.25" customHeight="1">
      <c r="A18" s="246" t="s">
        <v>859</v>
      </c>
      <c r="B18" s="460" t="s">
        <v>860</v>
      </c>
      <c r="C18" s="460"/>
      <c r="D18" s="460"/>
      <c r="E18" s="460"/>
      <c r="F18" s="460"/>
      <c r="G18" s="460"/>
      <c r="H18" s="460"/>
      <c r="I18" s="461"/>
    </row>
    <row r="19" spans="1:9" s="253" customFormat="1" ht="50.1" customHeight="1">
      <c r="A19" s="247" t="s">
        <v>829</v>
      </c>
      <c r="B19" s="247" t="s">
        <v>830</v>
      </c>
      <c r="C19" s="247" t="s">
        <v>831</v>
      </c>
      <c r="D19" s="247" t="s">
        <v>9</v>
      </c>
      <c r="E19" s="247" t="s">
        <v>991</v>
      </c>
      <c r="F19" s="248" t="s">
        <v>10</v>
      </c>
      <c r="G19" s="248" t="s">
        <v>11</v>
      </c>
      <c r="H19" s="247" t="s">
        <v>832</v>
      </c>
      <c r="I19" s="247" t="s">
        <v>833</v>
      </c>
    </row>
    <row r="20" spans="1:9" s="78" customFormat="1" ht="71.25" customHeight="1">
      <c r="A20" s="300" t="s">
        <v>861</v>
      </c>
      <c r="B20" s="301" t="s">
        <v>862</v>
      </c>
      <c r="C20" s="301" t="s">
        <v>863</v>
      </c>
      <c r="D20" s="301" t="s">
        <v>863</v>
      </c>
      <c r="E20" s="301" t="s">
        <v>863</v>
      </c>
      <c r="F20" s="310" t="s">
        <v>863</v>
      </c>
      <c r="G20" s="310" t="s">
        <v>863</v>
      </c>
      <c r="H20" s="301" t="s">
        <v>863</v>
      </c>
      <c r="I20" s="301" t="s">
        <v>863</v>
      </c>
    </row>
    <row r="21" spans="1:9" s="78" customFormat="1" ht="27.75" customHeight="1">
      <c r="A21" s="254"/>
      <c r="B21" s="254"/>
      <c r="C21" s="303"/>
      <c r="D21" s="303"/>
      <c r="E21" s="303"/>
      <c r="F21" s="255"/>
      <c r="G21" s="255"/>
      <c r="H21" s="303"/>
      <c r="I21" s="303"/>
    </row>
    <row r="22" spans="1:9" s="78" customFormat="1" ht="26.25" customHeight="1">
      <c r="A22" s="482" t="s">
        <v>864</v>
      </c>
      <c r="B22" s="483"/>
      <c r="C22" s="483"/>
      <c r="D22" s="483"/>
      <c r="E22" s="483"/>
      <c r="F22" s="483"/>
      <c r="G22" s="483"/>
      <c r="H22" s="483"/>
      <c r="I22" s="484"/>
    </row>
    <row r="23" spans="1:9" s="78" customFormat="1" ht="28.5" customHeight="1">
      <c r="A23" s="246" t="s">
        <v>859</v>
      </c>
      <c r="B23" s="460" t="s">
        <v>865</v>
      </c>
      <c r="C23" s="460"/>
      <c r="D23" s="460"/>
      <c r="E23" s="460"/>
      <c r="F23" s="460"/>
      <c r="G23" s="460"/>
      <c r="H23" s="460"/>
      <c r="I23" s="461"/>
    </row>
    <row r="24" spans="1:9" s="78" customFormat="1" ht="62.25" customHeight="1" thickBot="1">
      <c r="A24" s="256" t="s">
        <v>829</v>
      </c>
      <c r="B24" s="257" t="s">
        <v>830</v>
      </c>
      <c r="C24" s="257" t="s">
        <v>831</v>
      </c>
      <c r="D24" s="257" t="s">
        <v>9</v>
      </c>
      <c r="E24" s="257" t="s">
        <v>991</v>
      </c>
      <c r="F24" s="258" t="s">
        <v>10</v>
      </c>
      <c r="G24" s="258" t="s">
        <v>11</v>
      </c>
      <c r="H24" s="257" t="s">
        <v>832</v>
      </c>
      <c r="I24" s="259" t="s">
        <v>833</v>
      </c>
    </row>
    <row r="25" spans="1:9" s="78" customFormat="1" ht="62.25" customHeight="1">
      <c r="A25" s="485" t="s">
        <v>866</v>
      </c>
      <c r="B25" s="260" t="s">
        <v>867</v>
      </c>
      <c r="C25" s="260" t="s">
        <v>868</v>
      </c>
      <c r="D25" s="260" t="s">
        <v>869</v>
      </c>
      <c r="E25" s="260" t="s">
        <v>870</v>
      </c>
      <c r="F25" s="261">
        <v>44593</v>
      </c>
      <c r="G25" s="261">
        <v>44926</v>
      </c>
      <c r="H25" s="262" t="s">
        <v>1001</v>
      </c>
      <c r="I25" s="263" t="s">
        <v>871</v>
      </c>
    </row>
    <row r="26" spans="1:9" s="78" customFormat="1" ht="68.45" customHeight="1">
      <c r="A26" s="486"/>
      <c r="B26" s="301" t="s">
        <v>872</v>
      </c>
      <c r="C26" s="301" t="s">
        <v>1217</v>
      </c>
      <c r="D26" s="301">
        <v>1</v>
      </c>
      <c r="E26" s="301" t="s">
        <v>873</v>
      </c>
      <c r="F26" s="310">
        <v>44564</v>
      </c>
      <c r="G26" s="310">
        <v>44592</v>
      </c>
      <c r="H26" s="488" t="s">
        <v>1002</v>
      </c>
      <c r="I26" s="309" t="s">
        <v>839</v>
      </c>
    </row>
    <row r="27" spans="1:9" s="78" customFormat="1" ht="38.25" customHeight="1">
      <c r="A27" s="486"/>
      <c r="B27" s="301" t="s">
        <v>874</v>
      </c>
      <c r="C27" s="301" t="s">
        <v>1218</v>
      </c>
      <c r="D27" s="301">
        <v>4</v>
      </c>
      <c r="E27" s="301" t="s">
        <v>873</v>
      </c>
      <c r="F27" s="310">
        <v>44564</v>
      </c>
      <c r="G27" s="310">
        <v>44895</v>
      </c>
      <c r="H27" s="489"/>
      <c r="I27" s="309" t="s">
        <v>839</v>
      </c>
    </row>
    <row r="28" spans="1:9" s="78" customFormat="1" ht="51" customHeight="1">
      <c r="A28" s="486"/>
      <c r="B28" s="301" t="s">
        <v>875</v>
      </c>
      <c r="C28" s="301" t="s">
        <v>876</v>
      </c>
      <c r="D28" s="301">
        <v>1</v>
      </c>
      <c r="E28" s="301" t="s">
        <v>873</v>
      </c>
      <c r="F28" s="310">
        <v>44564</v>
      </c>
      <c r="G28" s="310">
        <v>44712</v>
      </c>
      <c r="H28" s="490"/>
      <c r="I28" s="309" t="s">
        <v>839</v>
      </c>
    </row>
    <row r="29" spans="1:9" s="78" customFormat="1" ht="64.5" customHeight="1">
      <c r="A29" s="486"/>
      <c r="B29" s="301" t="s">
        <v>877</v>
      </c>
      <c r="C29" s="301" t="s">
        <v>878</v>
      </c>
      <c r="D29" s="301">
        <v>1</v>
      </c>
      <c r="E29" s="301" t="s">
        <v>879</v>
      </c>
      <c r="F29" s="310">
        <v>44774</v>
      </c>
      <c r="G29" s="310">
        <v>44925</v>
      </c>
      <c r="H29" s="305" t="s">
        <v>880</v>
      </c>
      <c r="I29" s="309" t="s">
        <v>839</v>
      </c>
    </row>
    <row r="30" spans="1:9" s="78" customFormat="1" ht="57.75" customHeight="1">
      <c r="A30" s="486"/>
      <c r="B30" s="264" t="s">
        <v>881</v>
      </c>
      <c r="C30" s="301" t="s">
        <v>882</v>
      </c>
      <c r="D30" s="301">
        <v>4</v>
      </c>
      <c r="E30" s="301" t="s">
        <v>870</v>
      </c>
      <c r="F30" s="310">
        <v>44837</v>
      </c>
      <c r="G30" s="265">
        <v>44925</v>
      </c>
      <c r="H30" s="310" t="s">
        <v>1001</v>
      </c>
      <c r="I30" s="266" t="s">
        <v>871</v>
      </c>
    </row>
    <row r="31" spans="1:9" s="78" customFormat="1" ht="63" customHeight="1">
      <c r="A31" s="487"/>
      <c r="B31" s="301" t="s">
        <v>883</v>
      </c>
      <c r="C31" s="301" t="s">
        <v>884</v>
      </c>
      <c r="D31" s="301">
        <v>1</v>
      </c>
      <c r="E31" s="301" t="s">
        <v>885</v>
      </c>
      <c r="F31" s="310">
        <v>44621</v>
      </c>
      <c r="G31" s="310">
        <v>44756</v>
      </c>
      <c r="H31" s="310" t="s">
        <v>1001</v>
      </c>
      <c r="I31" s="309" t="s">
        <v>839</v>
      </c>
    </row>
    <row r="32" spans="1:9" s="78" customFormat="1" ht="66" customHeight="1">
      <c r="A32" s="304"/>
      <c r="B32" s="264" t="s">
        <v>1003</v>
      </c>
      <c r="C32" s="301" t="s">
        <v>886</v>
      </c>
      <c r="D32" s="301">
        <v>2</v>
      </c>
      <c r="E32" s="301" t="s">
        <v>887</v>
      </c>
      <c r="F32" s="310">
        <v>44564</v>
      </c>
      <c r="G32" s="310">
        <v>44925</v>
      </c>
      <c r="H32" s="310" t="s">
        <v>1004</v>
      </c>
      <c r="I32" s="267" t="s">
        <v>888</v>
      </c>
    </row>
    <row r="33" spans="1:9" s="78" customFormat="1" ht="102" customHeight="1">
      <c r="A33" s="486" t="s">
        <v>889</v>
      </c>
      <c r="B33" s="301" t="s">
        <v>1005</v>
      </c>
      <c r="C33" s="301" t="s">
        <v>890</v>
      </c>
      <c r="D33" s="268">
        <v>3</v>
      </c>
      <c r="E33" s="268" t="s">
        <v>38</v>
      </c>
      <c r="F33" s="310">
        <v>44576</v>
      </c>
      <c r="G33" s="310">
        <v>44926</v>
      </c>
      <c r="H33" s="301" t="s">
        <v>891</v>
      </c>
      <c r="I33" s="267" t="s">
        <v>839</v>
      </c>
    </row>
    <row r="34" spans="1:9" s="78" customFormat="1" ht="96" customHeight="1">
      <c r="A34" s="486"/>
      <c r="B34" s="301" t="s">
        <v>892</v>
      </c>
      <c r="C34" s="301" t="s">
        <v>1006</v>
      </c>
      <c r="D34" s="301">
        <v>10</v>
      </c>
      <c r="E34" s="307" t="s">
        <v>893</v>
      </c>
      <c r="F34" s="310">
        <v>44576</v>
      </c>
      <c r="G34" s="310">
        <v>44926</v>
      </c>
      <c r="H34" s="491" t="s">
        <v>1007</v>
      </c>
      <c r="I34" s="494" t="s">
        <v>839</v>
      </c>
    </row>
    <row r="35" spans="1:9" s="78" customFormat="1" ht="81" customHeight="1">
      <c r="A35" s="486"/>
      <c r="B35" s="301" t="s">
        <v>894</v>
      </c>
      <c r="C35" s="301" t="s">
        <v>895</v>
      </c>
      <c r="D35" s="301">
        <v>1</v>
      </c>
      <c r="E35" s="307" t="s">
        <v>893</v>
      </c>
      <c r="F35" s="310">
        <v>44576</v>
      </c>
      <c r="G35" s="310">
        <v>44926</v>
      </c>
      <c r="H35" s="492"/>
      <c r="I35" s="495"/>
    </row>
    <row r="36" spans="1:9" s="78" customFormat="1" ht="81" customHeight="1">
      <c r="A36" s="486"/>
      <c r="B36" s="301" t="s">
        <v>896</v>
      </c>
      <c r="C36" s="301" t="s">
        <v>897</v>
      </c>
      <c r="D36" s="301">
        <v>2</v>
      </c>
      <c r="E36" s="307" t="s">
        <v>893</v>
      </c>
      <c r="F36" s="310">
        <v>44576</v>
      </c>
      <c r="G36" s="310">
        <v>44926</v>
      </c>
      <c r="H36" s="492"/>
      <c r="I36" s="494" t="s">
        <v>839</v>
      </c>
    </row>
    <row r="37" spans="1:9" s="78" customFormat="1" ht="81" customHeight="1">
      <c r="A37" s="486"/>
      <c r="B37" s="301" t="s">
        <v>898</v>
      </c>
      <c r="C37" s="301" t="s">
        <v>899</v>
      </c>
      <c r="D37" s="301">
        <v>2</v>
      </c>
      <c r="E37" s="307" t="s">
        <v>893</v>
      </c>
      <c r="F37" s="310">
        <v>44576</v>
      </c>
      <c r="G37" s="310">
        <v>44926</v>
      </c>
      <c r="H37" s="493"/>
      <c r="I37" s="495"/>
    </row>
    <row r="38" spans="1:9" s="78" customFormat="1" ht="81" customHeight="1">
      <c r="A38" s="496" t="s">
        <v>900</v>
      </c>
      <c r="B38" s="301" t="s">
        <v>901</v>
      </c>
      <c r="C38" s="301" t="s">
        <v>902</v>
      </c>
      <c r="D38" s="301">
        <v>1</v>
      </c>
      <c r="E38" s="301" t="s">
        <v>887</v>
      </c>
      <c r="F38" s="310" t="s">
        <v>903</v>
      </c>
      <c r="G38" s="310">
        <v>44925</v>
      </c>
      <c r="H38" s="497" t="s">
        <v>1004</v>
      </c>
      <c r="I38" s="260" t="s">
        <v>839</v>
      </c>
    </row>
    <row r="39" spans="1:9" s="78" customFormat="1" ht="81" customHeight="1">
      <c r="A39" s="496"/>
      <c r="B39" s="301" t="s">
        <v>904</v>
      </c>
      <c r="C39" s="301" t="s">
        <v>905</v>
      </c>
      <c r="D39" s="301">
        <v>1</v>
      </c>
      <c r="E39" s="301" t="s">
        <v>887</v>
      </c>
      <c r="F39" s="310">
        <v>44743</v>
      </c>
      <c r="G39" s="310">
        <v>44834</v>
      </c>
      <c r="H39" s="497"/>
      <c r="I39" s="260" t="s">
        <v>839</v>
      </c>
    </row>
    <row r="40" spans="1:9" s="78" customFormat="1" ht="81" customHeight="1">
      <c r="A40" s="496"/>
      <c r="B40" s="301" t="s">
        <v>906</v>
      </c>
      <c r="C40" s="301" t="s">
        <v>907</v>
      </c>
      <c r="D40" s="301">
        <v>1</v>
      </c>
      <c r="E40" s="301" t="s">
        <v>887</v>
      </c>
      <c r="F40" s="310">
        <v>44835</v>
      </c>
      <c r="G40" s="310">
        <v>44925</v>
      </c>
      <c r="H40" s="497"/>
      <c r="I40" s="260" t="s">
        <v>839</v>
      </c>
    </row>
    <row r="41" spans="1:9" s="78" customFormat="1" ht="81" customHeight="1">
      <c r="A41" s="496"/>
      <c r="B41" s="301" t="s">
        <v>908</v>
      </c>
      <c r="C41" s="301" t="s">
        <v>909</v>
      </c>
      <c r="D41" s="301">
        <v>1</v>
      </c>
      <c r="E41" s="301" t="s">
        <v>910</v>
      </c>
      <c r="F41" s="310">
        <v>44774</v>
      </c>
      <c r="G41" s="310">
        <v>44925</v>
      </c>
      <c r="H41" s="497"/>
      <c r="I41" s="269" t="s">
        <v>871</v>
      </c>
    </row>
    <row r="42" spans="1:9" s="78" customFormat="1" ht="20.100000000000001" customHeight="1">
      <c r="A42" s="270"/>
      <c r="B42" s="271"/>
      <c r="C42" s="303"/>
      <c r="D42" s="303"/>
      <c r="E42" s="303"/>
      <c r="F42" s="255"/>
      <c r="G42" s="255"/>
      <c r="H42" s="303"/>
      <c r="I42" s="303"/>
    </row>
    <row r="43" spans="1:9" s="78" customFormat="1" ht="20.100000000000001" customHeight="1">
      <c r="A43" s="498" t="s">
        <v>911</v>
      </c>
      <c r="B43" s="499"/>
      <c r="C43" s="499"/>
      <c r="D43" s="499"/>
      <c r="E43" s="499"/>
      <c r="F43" s="499"/>
      <c r="G43" s="499"/>
      <c r="H43" s="499"/>
      <c r="I43" s="500"/>
    </row>
    <row r="44" spans="1:9" s="78" customFormat="1" ht="20.100000000000001" customHeight="1">
      <c r="A44" s="246" t="s">
        <v>859</v>
      </c>
      <c r="B44" s="460" t="s">
        <v>912</v>
      </c>
      <c r="C44" s="460"/>
      <c r="D44" s="460"/>
      <c r="E44" s="460"/>
      <c r="F44" s="460"/>
      <c r="G44" s="460"/>
      <c r="H44" s="460"/>
      <c r="I44" s="461"/>
    </row>
    <row r="45" spans="1:9" s="78" customFormat="1" ht="57.75" customHeight="1">
      <c r="A45" s="247" t="s">
        <v>829</v>
      </c>
      <c r="B45" s="247" t="s">
        <v>830</v>
      </c>
      <c r="C45" s="247" t="s">
        <v>831</v>
      </c>
      <c r="D45" s="247" t="s">
        <v>9</v>
      </c>
      <c r="E45" s="247" t="s">
        <v>991</v>
      </c>
      <c r="F45" s="248" t="s">
        <v>10</v>
      </c>
      <c r="G45" s="248" t="s">
        <v>11</v>
      </c>
      <c r="H45" s="247" t="s">
        <v>832</v>
      </c>
      <c r="I45" s="247" t="s">
        <v>833</v>
      </c>
    </row>
    <row r="46" spans="1:9" s="78" customFormat="1" ht="69.75" customHeight="1">
      <c r="A46" s="473" t="s">
        <v>913</v>
      </c>
      <c r="B46" s="313" t="s">
        <v>1194</v>
      </c>
      <c r="C46" s="313" t="s">
        <v>1195</v>
      </c>
      <c r="D46" s="313">
        <v>1</v>
      </c>
      <c r="E46" s="313" t="s">
        <v>1196</v>
      </c>
      <c r="F46" s="314">
        <v>44564</v>
      </c>
      <c r="G46" s="314">
        <v>44803</v>
      </c>
      <c r="H46" s="315" t="s">
        <v>1197</v>
      </c>
      <c r="I46" s="316" t="s">
        <v>914</v>
      </c>
    </row>
    <row r="47" spans="1:9" s="78" customFormat="1" ht="69.75" customHeight="1">
      <c r="A47" s="474"/>
      <c r="B47" s="272" t="s">
        <v>1198</v>
      </c>
      <c r="C47" s="272" t="s">
        <v>1199</v>
      </c>
      <c r="D47" s="272">
        <v>1</v>
      </c>
      <c r="E47" s="272" t="s">
        <v>1200</v>
      </c>
      <c r="F47" s="273">
        <v>44803</v>
      </c>
      <c r="G47" s="273">
        <v>44926</v>
      </c>
      <c r="H47" s="274" t="s">
        <v>1197</v>
      </c>
      <c r="I47" s="312" t="s">
        <v>914</v>
      </c>
    </row>
    <row r="48" spans="1:9" s="78" customFormat="1" ht="69.75" customHeight="1">
      <c r="A48" s="302" t="s">
        <v>915</v>
      </c>
      <c r="B48" s="312" t="s">
        <v>1201</v>
      </c>
      <c r="C48" s="312" t="s">
        <v>1202</v>
      </c>
      <c r="D48" s="312">
        <v>1</v>
      </c>
      <c r="E48" s="312" t="s">
        <v>916</v>
      </c>
      <c r="F48" s="273">
        <v>44743</v>
      </c>
      <c r="G48" s="273">
        <v>44926</v>
      </c>
      <c r="H48" s="312" t="s">
        <v>917</v>
      </c>
      <c r="I48" s="312" t="s">
        <v>918</v>
      </c>
    </row>
    <row r="49" spans="1:9" s="78" customFormat="1" ht="84.75" customHeight="1">
      <c r="A49" s="300" t="s">
        <v>919</v>
      </c>
      <c r="B49" s="312" t="s">
        <v>920</v>
      </c>
      <c r="C49" s="312" t="s">
        <v>921</v>
      </c>
      <c r="D49" s="312">
        <v>2</v>
      </c>
      <c r="E49" s="312" t="s">
        <v>922</v>
      </c>
      <c r="F49" s="273">
        <v>44593</v>
      </c>
      <c r="G49" s="273">
        <v>44926</v>
      </c>
      <c r="H49" s="312" t="s">
        <v>923</v>
      </c>
      <c r="I49" s="312" t="s">
        <v>914</v>
      </c>
    </row>
    <row r="50" spans="1:9" s="78" customFormat="1" ht="82.5" customHeight="1">
      <c r="A50" s="472" t="s">
        <v>924</v>
      </c>
      <c r="B50" s="312" t="s">
        <v>925</v>
      </c>
      <c r="C50" s="312" t="s">
        <v>1008</v>
      </c>
      <c r="D50" s="312">
        <v>1</v>
      </c>
      <c r="E50" s="312" t="s">
        <v>1203</v>
      </c>
      <c r="F50" s="273">
        <v>44564</v>
      </c>
      <c r="G50" s="273">
        <v>44925</v>
      </c>
      <c r="H50" s="312" t="s">
        <v>1204</v>
      </c>
      <c r="I50" s="312" t="s">
        <v>839</v>
      </c>
    </row>
    <row r="51" spans="1:9" s="78" customFormat="1" ht="69.75" customHeight="1">
      <c r="A51" s="474"/>
      <c r="B51" s="312" t="s">
        <v>926</v>
      </c>
      <c r="C51" s="312" t="s">
        <v>927</v>
      </c>
      <c r="D51" s="312">
        <v>1</v>
      </c>
      <c r="E51" s="312" t="s">
        <v>928</v>
      </c>
      <c r="F51" s="273">
        <v>44593</v>
      </c>
      <c r="G51" s="273">
        <v>44742</v>
      </c>
      <c r="H51" s="312" t="s">
        <v>929</v>
      </c>
      <c r="I51" s="312" t="s">
        <v>839</v>
      </c>
    </row>
    <row r="52" spans="1:9" s="78" customFormat="1" ht="69.75" customHeight="1">
      <c r="A52" s="472" t="s">
        <v>930</v>
      </c>
      <c r="B52" s="312" t="s">
        <v>931</v>
      </c>
      <c r="C52" s="312" t="s">
        <v>932</v>
      </c>
      <c r="D52" s="312">
        <v>2</v>
      </c>
      <c r="E52" s="312" t="s">
        <v>1192</v>
      </c>
      <c r="F52" s="273">
        <v>44562</v>
      </c>
      <c r="G52" s="273">
        <v>44926</v>
      </c>
      <c r="H52" s="312" t="s">
        <v>1205</v>
      </c>
      <c r="I52" s="312" t="s">
        <v>839</v>
      </c>
    </row>
    <row r="53" spans="1:9" s="78" customFormat="1" ht="108" customHeight="1">
      <c r="A53" s="473"/>
      <c r="B53" s="312" t="s">
        <v>933</v>
      </c>
      <c r="C53" s="312" t="s">
        <v>934</v>
      </c>
      <c r="D53" s="312">
        <v>3</v>
      </c>
      <c r="E53" s="312" t="s">
        <v>88</v>
      </c>
      <c r="F53" s="273">
        <v>44834</v>
      </c>
      <c r="G53" s="273">
        <v>44925</v>
      </c>
      <c r="H53" s="312" t="s">
        <v>935</v>
      </c>
      <c r="I53" s="312" t="s">
        <v>839</v>
      </c>
    </row>
    <row r="54" spans="1:9" s="78" customFormat="1" ht="127.5" customHeight="1">
      <c r="A54" s="473"/>
      <c r="B54" s="312" t="s">
        <v>936</v>
      </c>
      <c r="C54" s="312" t="s">
        <v>937</v>
      </c>
      <c r="D54" s="312">
        <v>3</v>
      </c>
      <c r="E54" s="312" t="s">
        <v>88</v>
      </c>
      <c r="F54" s="273">
        <v>44864</v>
      </c>
      <c r="G54" s="273">
        <v>44926</v>
      </c>
      <c r="H54" s="312" t="s">
        <v>935</v>
      </c>
      <c r="I54" s="312" t="s">
        <v>839</v>
      </c>
    </row>
    <row r="55" spans="1:9" s="78" customFormat="1" ht="75.75" customHeight="1">
      <c r="A55" s="473"/>
      <c r="B55" s="272" t="s">
        <v>1206</v>
      </c>
      <c r="C55" s="272" t="s">
        <v>1207</v>
      </c>
      <c r="D55" s="272">
        <v>1</v>
      </c>
      <c r="E55" s="272" t="s">
        <v>1208</v>
      </c>
      <c r="F55" s="273">
        <v>44682</v>
      </c>
      <c r="G55" s="273">
        <v>44772</v>
      </c>
      <c r="H55" s="274" t="s">
        <v>1208</v>
      </c>
      <c r="I55" s="312" t="s">
        <v>839</v>
      </c>
    </row>
    <row r="56" spans="1:9" s="78" customFormat="1" ht="69.75" customHeight="1">
      <c r="A56" s="474"/>
      <c r="B56" s="272" t="s">
        <v>1209</v>
      </c>
      <c r="C56" s="272" t="s">
        <v>1210</v>
      </c>
      <c r="D56" s="272">
        <v>5</v>
      </c>
      <c r="E56" s="272" t="s">
        <v>1211</v>
      </c>
      <c r="F56" s="273">
        <v>44713</v>
      </c>
      <c r="G56" s="273">
        <v>44926</v>
      </c>
      <c r="H56" s="274" t="s">
        <v>1211</v>
      </c>
      <c r="I56" s="312" t="s">
        <v>839</v>
      </c>
    </row>
    <row r="57" spans="1:9" s="78" customFormat="1" ht="20.100000000000001" customHeight="1">
      <c r="A57" s="270"/>
      <c r="B57" s="271"/>
      <c r="C57" s="303"/>
      <c r="D57" s="303"/>
      <c r="E57" s="303"/>
      <c r="F57" s="255"/>
      <c r="G57" s="255"/>
      <c r="H57" s="303"/>
      <c r="I57" s="303"/>
    </row>
    <row r="58" spans="1:9" s="78" customFormat="1" ht="32.25" customHeight="1">
      <c r="A58" s="459" t="s">
        <v>940</v>
      </c>
      <c r="B58" s="459"/>
      <c r="C58" s="459"/>
      <c r="D58" s="459"/>
      <c r="E58" s="459"/>
      <c r="F58" s="459"/>
      <c r="G58" s="459"/>
      <c r="H58" s="459"/>
      <c r="I58" s="459"/>
    </row>
    <row r="59" spans="1:9" s="78" customFormat="1" ht="36.75" customHeight="1">
      <c r="A59" s="275" t="s">
        <v>859</v>
      </c>
      <c r="B59" s="475" t="s">
        <v>941</v>
      </c>
      <c r="C59" s="475"/>
      <c r="D59" s="475"/>
      <c r="E59" s="475"/>
      <c r="F59" s="475"/>
      <c r="G59" s="475"/>
      <c r="H59" s="475"/>
      <c r="I59" s="476"/>
    </row>
    <row r="60" spans="1:9" s="78" customFormat="1" ht="39.75" customHeight="1">
      <c r="A60" s="247" t="s">
        <v>829</v>
      </c>
      <c r="B60" s="247" t="s">
        <v>830</v>
      </c>
      <c r="C60" s="247" t="s">
        <v>831</v>
      </c>
      <c r="D60" s="247" t="s">
        <v>9</v>
      </c>
      <c r="E60" s="247" t="s">
        <v>991</v>
      </c>
      <c r="F60" s="248" t="s">
        <v>10</v>
      </c>
      <c r="G60" s="248" t="s">
        <v>11</v>
      </c>
      <c r="H60" s="247" t="s">
        <v>832</v>
      </c>
      <c r="I60" s="247" t="s">
        <v>833</v>
      </c>
    </row>
    <row r="61" spans="1:9" s="78" customFormat="1" ht="61.5" customHeight="1">
      <c r="A61" s="477" t="s">
        <v>942</v>
      </c>
      <c r="B61" s="308" t="s">
        <v>943</v>
      </c>
      <c r="C61" s="308" t="s">
        <v>944</v>
      </c>
      <c r="D61" s="308">
        <v>12</v>
      </c>
      <c r="E61" s="308" t="s">
        <v>945</v>
      </c>
      <c r="F61" s="306">
        <v>44564</v>
      </c>
      <c r="G61" s="306">
        <v>44907</v>
      </c>
      <c r="H61" s="308" t="s">
        <v>946</v>
      </c>
      <c r="I61" s="308" t="s">
        <v>947</v>
      </c>
    </row>
    <row r="62" spans="1:9" s="78" customFormat="1" ht="83.25" customHeight="1">
      <c r="A62" s="477"/>
      <c r="B62" s="301" t="s">
        <v>451</v>
      </c>
      <c r="C62" s="14" t="s">
        <v>821</v>
      </c>
      <c r="D62" s="14" t="s">
        <v>822</v>
      </c>
      <c r="E62" s="301" t="s">
        <v>948</v>
      </c>
      <c r="F62" s="310">
        <v>44593</v>
      </c>
      <c r="G62" s="310">
        <v>44925</v>
      </c>
      <c r="H62" s="301" t="s">
        <v>949</v>
      </c>
      <c r="I62" s="301" t="s">
        <v>947</v>
      </c>
    </row>
    <row r="63" spans="1:9" s="78" customFormat="1" ht="61.5" customHeight="1">
      <c r="A63" s="477"/>
      <c r="B63" s="301" t="s">
        <v>950</v>
      </c>
      <c r="C63" s="301" t="s">
        <v>951</v>
      </c>
      <c r="D63" s="301">
        <v>2</v>
      </c>
      <c r="E63" s="301" t="s">
        <v>837</v>
      </c>
      <c r="F63" s="310">
        <v>44594</v>
      </c>
      <c r="G63" s="310">
        <v>44862</v>
      </c>
      <c r="H63" s="301" t="s">
        <v>952</v>
      </c>
      <c r="I63" s="301" t="s">
        <v>947</v>
      </c>
    </row>
    <row r="64" spans="1:9" s="78" customFormat="1" ht="61.5" customHeight="1">
      <c r="A64" s="477"/>
      <c r="B64" s="301" t="s">
        <v>953</v>
      </c>
      <c r="C64" s="276" t="s">
        <v>954</v>
      </c>
      <c r="D64" s="301">
        <v>3</v>
      </c>
      <c r="E64" s="301" t="s">
        <v>1212</v>
      </c>
      <c r="F64" s="310">
        <v>44562</v>
      </c>
      <c r="G64" s="310">
        <v>44926</v>
      </c>
      <c r="H64" s="301" t="s">
        <v>1213</v>
      </c>
      <c r="I64" s="301" t="s">
        <v>839</v>
      </c>
    </row>
    <row r="65" spans="1:9" s="78" customFormat="1" ht="122.25" customHeight="1">
      <c r="A65" s="477"/>
      <c r="B65" s="301" t="s">
        <v>1009</v>
      </c>
      <c r="C65" s="301" t="s">
        <v>956</v>
      </c>
      <c r="D65" s="301">
        <v>1</v>
      </c>
      <c r="E65" s="301" t="s">
        <v>1214</v>
      </c>
      <c r="F65" s="310">
        <v>44635</v>
      </c>
      <c r="G65" s="310">
        <v>44926</v>
      </c>
      <c r="H65" s="301" t="s">
        <v>1215</v>
      </c>
      <c r="I65" s="301" t="s">
        <v>918</v>
      </c>
    </row>
    <row r="66" spans="1:9" s="78" customFormat="1" ht="90.75" customHeight="1">
      <c r="A66" s="478"/>
      <c r="B66" s="301" t="s">
        <v>957</v>
      </c>
      <c r="C66" s="276" t="s">
        <v>958</v>
      </c>
      <c r="D66" s="301">
        <v>2</v>
      </c>
      <c r="E66" s="301" t="s">
        <v>959</v>
      </c>
      <c r="F66" s="310">
        <v>44743</v>
      </c>
      <c r="G66" s="310">
        <v>44915</v>
      </c>
      <c r="H66" s="301" t="s">
        <v>960</v>
      </c>
      <c r="I66" s="301" t="s">
        <v>871</v>
      </c>
    </row>
    <row r="67" spans="1:9" s="78" customFormat="1" ht="61.5" customHeight="1">
      <c r="A67" s="311" t="s">
        <v>961</v>
      </c>
      <c r="B67" s="301" t="s">
        <v>962</v>
      </c>
      <c r="C67" s="301" t="s">
        <v>963</v>
      </c>
      <c r="D67" s="301">
        <v>3</v>
      </c>
      <c r="E67" s="301" t="s">
        <v>964</v>
      </c>
      <c r="F67" s="310">
        <v>44563</v>
      </c>
      <c r="G67" s="310">
        <v>44864</v>
      </c>
      <c r="H67" s="301" t="s">
        <v>965</v>
      </c>
      <c r="I67" s="301" t="s">
        <v>871</v>
      </c>
    </row>
    <row r="68" spans="1:9" s="78" customFormat="1" ht="61.5" customHeight="1">
      <c r="A68" s="479" t="s">
        <v>966</v>
      </c>
      <c r="B68" s="277" t="s">
        <v>967</v>
      </c>
      <c r="C68" s="277" t="s">
        <v>968</v>
      </c>
      <c r="D68" s="312">
        <v>1</v>
      </c>
      <c r="E68" s="312" t="s">
        <v>1010</v>
      </c>
      <c r="F68" s="278">
        <v>44562</v>
      </c>
      <c r="G68" s="278">
        <v>44592</v>
      </c>
      <c r="H68" s="312" t="s">
        <v>969</v>
      </c>
      <c r="I68" s="312" t="s">
        <v>871</v>
      </c>
    </row>
    <row r="69" spans="1:9" s="78" customFormat="1" ht="67.5" customHeight="1">
      <c r="A69" s="480"/>
      <c r="B69" s="312" t="s">
        <v>970</v>
      </c>
      <c r="C69" s="312" t="s">
        <v>971</v>
      </c>
      <c r="D69" s="312">
        <v>1</v>
      </c>
      <c r="E69" s="312" t="s">
        <v>1010</v>
      </c>
      <c r="F69" s="273">
        <v>44835</v>
      </c>
      <c r="G69" s="273">
        <v>44925</v>
      </c>
      <c r="H69" s="312" t="s">
        <v>969</v>
      </c>
      <c r="I69" s="312" t="s">
        <v>871</v>
      </c>
    </row>
    <row r="70" spans="1:9" s="78" customFormat="1" ht="61.5" customHeight="1">
      <c r="A70" s="480"/>
      <c r="B70" s="312" t="s">
        <v>972</v>
      </c>
      <c r="C70" s="312" t="s">
        <v>963</v>
      </c>
      <c r="D70" s="312">
        <v>3</v>
      </c>
      <c r="E70" s="312" t="s">
        <v>964</v>
      </c>
      <c r="F70" s="273">
        <v>44563</v>
      </c>
      <c r="G70" s="273">
        <v>44864</v>
      </c>
      <c r="H70" s="481" t="s">
        <v>973</v>
      </c>
      <c r="I70" s="481" t="s">
        <v>974</v>
      </c>
    </row>
    <row r="71" spans="1:9" s="78" customFormat="1" ht="61.5" customHeight="1">
      <c r="A71" s="479"/>
      <c r="B71" s="312" t="s">
        <v>975</v>
      </c>
      <c r="C71" s="312" t="s">
        <v>976</v>
      </c>
      <c r="D71" s="312">
        <v>3</v>
      </c>
      <c r="E71" s="312" t="s">
        <v>964</v>
      </c>
      <c r="F71" s="273">
        <v>44563</v>
      </c>
      <c r="G71" s="273">
        <v>44864</v>
      </c>
      <c r="H71" s="481"/>
      <c r="I71" s="481"/>
    </row>
    <row r="72" spans="1:9" s="78" customFormat="1" ht="20.100000000000001" customHeight="1">
      <c r="A72" s="270"/>
      <c r="B72" s="271"/>
      <c r="C72" s="303"/>
      <c r="D72" s="303"/>
      <c r="E72" s="303"/>
      <c r="F72" s="255"/>
      <c r="G72" s="255"/>
      <c r="H72" s="303"/>
      <c r="I72" s="303"/>
    </row>
    <row r="73" spans="1:9" s="78" customFormat="1" ht="20.100000000000001" customHeight="1">
      <c r="A73" s="459" t="s">
        <v>977</v>
      </c>
      <c r="B73" s="459"/>
      <c r="C73" s="459"/>
      <c r="D73" s="459"/>
      <c r="E73" s="459"/>
      <c r="F73" s="459"/>
      <c r="G73" s="459"/>
      <c r="H73" s="459"/>
      <c r="I73" s="459"/>
    </row>
    <row r="74" spans="1:9" s="78" customFormat="1" ht="20.100000000000001" customHeight="1">
      <c r="A74" s="246" t="s">
        <v>859</v>
      </c>
      <c r="B74" s="460" t="s">
        <v>978</v>
      </c>
      <c r="C74" s="460"/>
      <c r="D74" s="460"/>
      <c r="E74" s="460"/>
      <c r="F74" s="460"/>
      <c r="G74" s="460"/>
      <c r="H74" s="460"/>
      <c r="I74" s="461"/>
    </row>
    <row r="75" spans="1:9" s="78" customFormat="1" ht="42" customHeight="1">
      <c r="A75" s="247" t="s">
        <v>829</v>
      </c>
      <c r="B75" s="247" t="s">
        <v>830</v>
      </c>
      <c r="C75" s="247" t="s">
        <v>831</v>
      </c>
      <c r="D75" s="247" t="s">
        <v>9</v>
      </c>
      <c r="E75" s="247" t="s">
        <v>991</v>
      </c>
      <c r="F75" s="248" t="s">
        <v>10</v>
      </c>
      <c r="G75" s="248" t="s">
        <v>11</v>
      </c>
      <c r="H75" s="247" t="s">
        <v>832</v>
      </c>
      <c r="I75" s="247" t="s">
        <v>833</v>
      </c>
    </row>
    <row r="76" spans="1:9" s="78" customFormat="1" ht="108.75" customHeight="1" thickBot="1">
      <c r="A76" s="279" t="s">
        <v>979</v>
      </c>
      <c r="B76" s="280" t="s">
        <v>980</v>
      </c>
      <c r="C76" s="280" t="s">
        <v>981</v>
      </c>
      <c r="D76" s="280">
        <v>2</v>
      </c>
      <c r="E76" s="280" t="s">
        <v>982</v>
      </c>
      <c r="F76" s="281">
        <v>44652</v>
      </c>
      <c r="G76" s="281">
        <v>44925</v>
      </c>
      <c r="H76" s="280" t="s">
        <v>983</v>
      </c>
      <c r="I76" s="282" t="s">
        <v>871</v>
      </c>
    </row>
    <row r="77" spans="1:9" ht="21" customHeight="1">
      <c r="A77" s="462"/>
      <c r="B77" s="463"/>
      <c r="C77" s="463"/>
      <c r="D77" s="463"/>
      <c r="E77" s="463"/>
      <c r="F77" s="463"/>
      <c r="G77" s="463"/>
      <c r="H77" s="463"/>
      <c r="I77" s="464"/>
    </row>
    <row r="78" spans="1:9" ht="17.25" customHeight="1">
      <c r="A78" s="283" t="s">
        <v>984</v>
      </c>
      <c r="B78" s="465" t="s">
        <v>1011</v>
      </c>
      <c r="C78" s="466"/>
      <c r="D78" s="466"/>
      <c r="E78" s="466"/>
      <c r="F78" s="466"/>
      <c r="G78" s="466"/>
      <c r="H78" s="466"/>
      <c r="I78" s="467"/>
    </row>
    <row r="79" spans="1:9" ht="30" customHeight="1">
      <c r="A79" s="324">
        <v>44628</v>
      </c>
      <c r="B79" s="468" t="s">
        <v>1216</v>
      </c>
      <c r="C79" s="469"/>
      <c r="D79" s="469"/>
      <c r="E79" s="469"/>
      <c r="F79" s="469"/>
      <c r="G79" s="469"/>
      <c r="H79" s="469"/>
      <c r="I79" s="470"/>
    </row>
    <row r="80" spans="1:9" ht="17.25" customHeight="1">
      <c r="A80" s="471" t="s">
        <v>985</v>
      </c>
      <c r="B80" s="469"/>
      <c r="C80" s="469"/>
      <c r="D80" s="469"/>
      <c r="E80" s="469"/>
      <c r="F80" s="469"/>
      <c r="G80" s="469"/>
      <c r="H80" s="469"/>
      <c r="I80" s="470"/>
    </row>
    <row r="81" spans="1:9" ht="22.5" customHeight="1">
      <c r="A81" s="284" t="s">
        <v>986</v>
      </c>
      <c r="B81" s="285" t="s">
        <v>987</v>
      </c>
      <c r="C81" s="285" t="s">
        <v>988</v>
      </c>
      <c r="D81" s="285">
        <v>3</v>
      </c>
      <c r="E81" s="286" t="s">
        <v>989</v>
      </c>
      <c r="F81" s="451">
        <v>44545</v>
      </c>
      <c r="G81" s="451"/>
      <c r="H81" s="452"/>
      <c r="I81" s="287" t="s">
        <v>990</v>
      </c>
    </row>
    <row r="82" spans="1:9" ht="15" customHeight="1">
      <c r="A82" s="453"/>
      <c r="B82" s="454"/>
      <c r="C82" s="454"/>
      <c r="D82" s="454"/>
      <c r="E82" s="454"/>
      <c r="F82" s="454"/>
      <c r="G82" s="454"/>
      <c r="H82" s="454"/>
      <c r="I82" s="455"/>
    </row>
    <row r="83" spans="1:9" ht="15" customHeight="1">
      <c r="A83" s="453"/>
      <c r="B83" s="454"/>
      <c r="C83" s="454"/>
      <c r="D83" s="454"/>
      <c r="E83" s="454"/>
      <c r="F83" s="454"/>
      <c r="G83" s="454"/>
      <c r="H83" s="454"/>
      <c r="I83" s="455"/>
    </row>
    <row r="84" spans="1:9" ht="4.5" customHeight="1" thickBot="1">
      <c r="A84" s="456"/>
      <c r="B84" s="457"/>
      <c r="C84" s="457"/>
      <c r="D84" s="457"/>
      <c r="E84" s="457"/>
      <c r="F84" s="457"/>
      <c r="G84" s="457"/>
      <c r="H84" s="457"/>
      <c r="I84" s="458"/>
    </row>
    <row r="85" spans="1:9">
      <c r="A85" s="253"/>
      <c r="B85" s="253"/>
      <c r="C85" s="253"/>
      <c r="D85" s="253"/>
      <c r="E85" s="288"/>
      <c r="F85" s="288"/>
      <c r="G85" s="288"/>
      <c r="H85" s="288"/>
      <c r="I85" s="288"/>
    </row>
    <row r="86" spans="1:9">
      <c r="A86" s="253"/>
      <c r="B86" s="253"/>
      <c r="C86" s="253"/>
      <c r="D86" s="253"/>
      <c r="E86" s="288"/>
      <c r="F86" s="288"/>
      <c r="G86" s="288"/>
      <c r="H86" s="288"/>
      <c r="I86" s="288"/>
    </row>
    <row r="87" spans="1:9" ht="63" customHeight="1">
      <c r="A87" s="253"/>
      <c r="B87" s="253"/>
      <c r="C87" s="253"/>
      <c r="D87" s="253"/>
      <c r="E87" s="288"/>
      <c r="F87" s="288"/>
      <c r="G87" s="288"/>
      <c r="H87" s="288"/>
      <c r="I87" s="288"/>
    </row>
    <row r="88" spans="1:9">
      <c r="A88" s="253"/>
      <c r="B88" s="253"/>
      <c r="C88" s="253"/>
      <c r="D88" s="253"/>
      <c r="E88" s="288"/>
      <c r="F88" s="288"/>
      <c r="G88" s="288"/>
      <c r="H88" s="288"/>
      <c r="I88" s="288"/>
    </row>
    <row r="89" spans="1:9">
      <c r="A89" s="253"/>
      <c r="B89" s="253"/>
      <c r="C89" s="253"/>
      <c r="D89" s="253"/>
      <c r="E89" s="288"/>
      <c r="F89" s="288"/>
      <c r="G89" s="288"/>
      <c r="H89" s="288"/>
      <c r="I89" s="288"/>
    </row>
    <row r="90" spans="1:9">
      <c r="A90" s="253"/>
      <c r="B90" s="253"/>
      <c r="C90" s="253"/>
      <c r="D90" s="253"/>
      <c r="E90" s="288"/>
      <c r="F90" s="288"/>
      <c r="G90" s="288"/>
      <c r="H90" s="288"/>
      <c r="I90" s="288"/>
    </row>
    <row r="91" spans="1:9">
      <c r="A91" s="253"/>
      <c r="B91" s="253"/>
      <c r="C91" s="253"/>
      <c r="D91" s="253"/>
      <c r="E91" s="288"/>
      <c r="F91" s="288"/>
      <c r="G91" s="288"/>
      <c r="H91" s="288"/>
      <c r="I91" s="288"/>
    </row>
    <row r="92" spans="1:9" ht="78.75" customHeight="1">
      <c r="A92" s="253"/>
      <c r="B92" s="253"/>
      <c r="C92" s="253"/>
      <c r="D92" s="253"/>
      <c r="E92" s="288"/>
      <c r="F92" s="288"/>
      <c r="G92" s="288"/>
      <c r="H92" s="288"/>
      <c r="I92" s="288"/>
    </row>
    <row r="93" spans="1:9">
      <c r="A93" s="253"/>
      <c r="B93" s="253"/>
      <c r="C93" s="253"/>
      <c r="D93" s="253"/>
      <c r="E93" s="288"/>
      <c r="F93" s="288"/>
      <c r="G93" s="288"/>
      <c r="H93" s="288"/>
      <c r="I93" s="288"/>
    </row>
    <row r="94" spans="1:9">
      <c r="A94" s="253"/>
      <c r="B94" s="253"/>
      <c r="C94" s="253"/>
      <c r="D94" s="253"/>
      <c r="E94" s="288"/>
      <c r="F94" s="288"/>
      <c r="G94" s="288"/>
      <c r="H94" s="288"/>
      <c r="I94" s="288"/>
    </row>
    <row r="95" spans="1:9">
      <c r="A95" s="253"/>
      <c r="B95" s="253"/>
      <c r="C95" s="253"/>
      <c r="D95" s="253"/>
      <c r="E95" s="288"/>
      <c r="F95" s="288"/>
      <c r="G95" s="288"/>
      <c r="H95" s="288"/>
      <c r="I95" s="288"/>
    </row>
    <row r="96" spans="1:9">
      <c r="A96" s="253"/>
      <c r="B96" s="253"/>
      <c r="C96" s="253"/>
      <c r="D96" s="253"/>
      <c r="E96" s="288"/>
      <c r="F96" s="288"/>
      <c r="G96" s="288"/>
      <c r="H96" s="288"/>
      <c r="I96" s="288"/>
    </row>
  </sheetData>
  <sheetProtection algorithmName="SHA-512" hashValue="orN8R1zRfHgUKYqJsqLDF/DHJAG2FIHG6z8SZV+jLIoQaipOff+6x+vKmOWdrZMTNNayZXOxgAnRYK7lGMACCw==" saltValue="YR2u6O9bYPzS/0bLxbW2PQ==" spinCount="100000" sheet="1" objects="1" scenarios="1"/>
  <mergeCells count="42">
    <mergeCell ref="A17:I17"/>
    <mergeCell ref="B1:G1"/>
    <mergeCell ref="H1:I1"/>
    <mergeCell ref="A3:I3"/>
    <mergeCell ref="B4:I4"/>
    <mergeCell ref="A6:A7"/>
    <mergeCell ref="I6:I7"/>
    <mergeCell ref="A8:A9"/>
    <mergeCell ref="I8:I9"/>
    <mergeCell ref="A10:A12"/>
    <mergeCell ref="A13:A14"/>
    <mergeCell ref="A16:I16"/>
    <mergeCell ref="A50:A51"/>
    <mergeCell ref="B18:I18"/>
    <mergeCell ref="A22:I22"/>
    <mergeCell ref="B23:I23"/>
    <mergeCell ref="A25:A31"/>
    <mergeCell ref="H26:H28"/>
    <mergeCell ref="A33:A37"/>
    <mergeCell ref="H34:H37"/>
    <mergeCell ref="I34:I35"/>
    <mergeCell ref="I36:I37"/>
    <mergeCell ref="A38:A41"/>
    <mergeCell ref="H38:H41"/>
    <mergeCell ref="A43:I43"/>
    <mergeCell ref="B44:I44"/>
    <mergeCell ref="A46:A47"/>
    <mergeCell ref="A52:A56"/>
    <mergeCell ref="A58:I58"/>
    <mergeCell ref="B59:I59"/>
    <mergeCell ref="A61:A66"/>
    <mergeCell ref="A68:A71"/>
    <mergeCell ref="H70:H71"/>
    <mergeCell ref="I70:I71"/>
    <mergeCell ref="F81:H81"/>
    <mergeCell ref="A82:I84"/>
    <mergeCell ref="A73:I73"/>
    <mergeCell ref="B74:I74"/>
    <mergeCell ref="A77:I77"/>
    <mergeCell ref="B78:I78"/>
    <mergeCell ref="B79:I79"/>
    <mergeCell ref="A80:I8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4886-A6A3-4416-AB8A-8B56111BAF16}">
  <sheetPr>
    <tabColor theme="4" tint="-0.499984740745262"/>
  </sheetPr>
  <dimension ref="B1:I19"/>
  <sheetViews>
    <sheetView showGridLines="0" zoomScale="55" zoomScaleNormal="55" workbookViewId="0">
      <selection activeCell="G13" sqref="G13"/>
    </sheetView>
  </sheetViews>
  <sheetFormatPr baseColWidth="10" defaultColWidth="11.42578125" defaultRowHeight="13.5"/>
  <cols>
    <col min="1" max="1" width="1.42578125" style="65" customWidth="1"/>
    <col min="2" max="2" width="39.85546875" style="65" customWidth="1"/>
    <col min="3" max="3" width="43.42578125" style="65" customWidth="1"/>
    <col min="4" max="4" width="58.28515625" style="65" customWidth="1"/>
    <col min="5" max="5" width="30.5703125" style="65" customWidth="1"/>
    <col min="6" max="6" width="46.5703125" style="65" customWidth="1"/>
    <col min="7" max="8" width="23.7109375" style="66" customWidth="1"/>
    <col min="9" max="9" width="33.7109375" style="65" customWidth="1"/>
    <col min="10" max="16384" width="11.42578125" style="65"/>
  </cols>
  <sheetData>
    <row r="1" spans="2:9" ht="14.25" thickBot="1"/>
    <row r="2" spans="2:9">
      <c r="B2" s="79"/>
      <c r="C2" s="68"/>
      <c r="D2" s="68"/>
      <c r="E2" s="68"/>
      <c r="F2" s="68"/>
      <c r="G2" s="94"/>
      <c r="H2" s="94"/>
      <c r="I2" s="81"/>
    </row>
    <row r="3" spans="2:9" ht="15" customHeight="1">
      <c r="B3" s="71"/>
      <c r="D3" s="425" t="s">
        <v>546</v>
      </c>
      <c r="E3" s="425"/>
      <c r="F3" s="425"/>
      <c r="G3" s="425"/>
      <c r="H3" s="95"/>
      <c r="I3" s="96"/>
    </row>
    <row r="4" spans="2:9" ht="13.5" customHeight="1">
      <c r="B4" s="71"/>
      <c r="C4" s="95"/>
      <c r="D4" s="425"/>
      <c r="E4" s="425"/>
      <c r="F4" s="425"/>
      <c r="G4" s="425"/>
      <c r="H4" s="95"/>
      <c r="I4" s="96"/>
    </row>
    <row r="5" spans="2:9" ht="13.5" customHeight="1">
      <c r="B5" s="71"/>
      <c r="C5" s="95"/>
      <c r="D5" s="425"/>
      <c r="E5" s="425"/>
      <c r="F5" s="425"/>
      <c r="G5" s="425"/>
      <c r="H5" s="95"/>
      <c r="I5" s="96"/>
    </row>
    <row r="6" spans="2:9" ht="13.5" customHeight="1">
      <c r="B6" s="71"/>
      <c r="C6" s="95"/>
      <c r="D6" s="425"/>
      <c r="E6" s="425"/>
      <c r="F6" s="425"/>
      <c r="G6" s="425"/>
      <c r="H6" s="95"/>
      <c r="I6" s="96"/>
    </row>
    <row r="7" spans="2:9" ht="13.5" customHeight="1">
      <c r="B7" s="71"/>
      <c r="C7" s="95"/>
      <c r="D7" s="425"/>
      <c r="E7" s="425"/>
      <c r="F7" s="425"/>
      <c r="G7" s="425"/>
      <c r="H7" s="95"/>
      <c r="I7" s="96"/>
    </row>
    <row r="8" spans="2:9" ht="13.5" customHeight="1">
      <c r="B8" s="71"/>
      <c r="C8" s="95"/>
      <c r="D8" s="425"/>
      <c r="E8" s="425"/>
      <c r="F8" s="425"/>
      <c r="G8" s="425"/>
      <c r="H8" s="95"/>
      <c r="I8" s="96"/>
    </row>
    <row r="9" spans="2:9" ht="13.5" customHeight="1">
      <c r="B9" s="71"/>
      <c r="C9" s="95"/>
      <c r="D9" s="425"/>
      <c r="E9" s="425"/>
      <c r="F9" s="425"/>
      <c r="G9" s="425"/>
      <c r="H9" s="95"/>
      <c r="I9" s="96"/>
    </row>
    <row r="10" spans="2:9" ht="13.5" customHeight="1">
      <c r="B10" s="71"/>
      <c r="C10" s="95"/>
      <c r="D10" s="425"/>
      <c r="E10" s="425"/>
      <c r="F10" s="425"/>
      <c r="G10" s="425"/>
      <c r="H10" s="95"/>
      <c r="I10" s="96"/>
    </row>
    <row r="11" spans="2:9" ht="13.5" customHeight="1" thickBot="1">
      <c r="B11" s="71"/>
      <c r="C11" s="95"/>
      <c r="D11" s="95"/>
      <c r="E11" s="95"/>
      <c r="F11" s="95"/>
      <c r="G11" s="95"/>
      <c r="H11" s="95"/>
      <c r="I11" s="96"/>
    </row>
    <row r="12" spans="2:9" ht="75" customHeight="1">
      <c r="B12" s="97" t="s">
        <v>514</v>
      </c>
      <c r="C12" s="98" t="s">
        <v>6</v>
      </c>
      <c r="D12" s="98" t="s">
        <v>7</v>
      </c>
      <c r="E12" s="98" t="s">
        <v>547</v>
      </c>
      <c r="F12" s="98" t="s">
        <v>12</v>
      </c>
      <c r="G12" s="99" t="s">
        <v>10</v>
      </c>
      <c r="H12" s="99" t="s">
        <v>11</v>
      </c>
      <c r="I12" s="100" t="s">
        <v>13</v>
      </c>
    </row>
    <row r="13" spans="2:9" ht="191.25" customHeight="1">
      <c r="B13" s="513" t="s">
        <v>548</v>
      </c>
      <c r="C13" s="113" t="s">
        <v>549</v>
      </c>
      <c r="D13" s="114" t="s">
        <v>550</v>
      </c>
      <c r="E13" s="514" t="s">
        <v>551</v>
      </c>
      <c r="F13" s="514" t="s">
        <v>552</v>
      </c>
      <c r="G13" s="115">
        <v>44607</v>
      </c>
      <c r="H13" s="115">
        <v>44742</v>
      </c>
      <c r="I13" s="515" t="s">
        <v>553</v>
      </c>
    </row>
    <row r="14" spans="2:9" s="205" customFormat="1" ht="177.75" customHeight="1">
      <c r="B14" s="513"/>
      <c r="C14" s="210" t="s">
        <v>554</v>
      </c>
      <c r="D14" s="211" t="s">
        <v>555</v>
      </c>
      <c r="E14" s="514"/>
      <c r="F14" s="514"/>
      <c r="G14" s="212">
        <v>44757</v>
      </c>
      <c r="H14" s="212">
        <v>44926</v>
      </c>
      <c r="I14" s="515"/>
    </row>
    <row r="15" spans="2:9" s="205" customFormat="1" ht="151.5" customHeight="1">
      <c r="B15" s="513"/>
      <c r="C15" s="210" t="s">
        <v>556</v>
      </c>
      <c r="D15" s="211" t="s">
        <v>557</v>
      </c>
      <c r="E15" s="514"/>
      <c r="F15" s="514"/>
      <c r="G15" s="212">
        <v>44757</v>
      </c>
      <c r="H15" s="212">
        <v>44926</v>
      </c>
      <c r="I15" s="515"/>
    </row>
    <row r="16" spans="2:9" ht="15">
      <c r="B16" s="516"/>
      <c r="C16" s="517"/>
      <c r="D16" s="517"/>
      <c r="E16" s="517"/>
      <c r="F16" s="517"/>
      <c r="G16" s="517"/>
      <c r="H16" s="517"/>
      <c r="I16" s="518"/>
    </row>
    <row r="17" spans="2:9" ht="15">
      <c r="B17" s="506" t="s">
        <v>558</v>
      </c>
      <c r="C17" s="507"/>
      <c r="D17" s="507"/>
      <c r="E17" s="507"/>
      <c r="F17" s="507"/>
      <c r="G17" s="507"/>
      <c r="H17" s="507"/>
      <c r="I17" s="508"/>
    </row>
    <row r="18" spans="2:9" ht="15">
      <c r="B18" s="101" t="s">
        <v>559</v>
      </c>
      <c r="C18" s="102" t="s">
        <v>560</v>
      </c>
      <c r="D18" s="102" t="s">
        <v>561</v>
      </c>
      <c r="E18" s="102">
        <v>6</v>
      </c>
      <c r="F18" s="509" t="s">
        <v>562</v>
      </c>
      <c r="G18" s="509"/>
      <c r="H18" s="102"/>
      <c r="I18" s="103"/>
    </row>
    <row r="19" spans="2:9" ht="15.75" thickBot="1">
      <c r="B19" s="510"/>
      <c r="C19" s="511"/>
      <c r="D19" s="511"/>
      <c r="E19" s="511"/>
      <c r="F19" s="511"/>
      <c r="G19" s="511"/>
      <c r="H19" s="511"/>
      <c r="I19" s="512"/>
    </row>
  </sheetData>
  <sheetProtection algorithmName="SHA-512" hashValue="2HeHt2s7tGZPUW9Ojfk6uhYDg5oTIpbOK2p9+1GuBa4BU0IJWmRaFnrwMN8DvRkeIzgzYpzBHYi0s5dB+u8GPg==" saltValue="kIfyggnRWD/GuIz+HDoOYg==" spinCount="100000" sheet="1" objects="1" scenarios="1"/>
  <mergeCells count="9">
    <mergeCell ref="B17:I17"/>
    <mergeCell ref="F18:G18"/>
    <mergeCell ref="B19:I19"/>
    <mergeCell ref="D3:G10"/>
    <mergeCell ref="B13:B15"/>
    <mergeCell ref="E13:E15"/>
    <mergeCell ref="F13:F15"/>
    <mergeCell ref="I13:I15"/>
    <mergeCell ref="B16:I1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B411-1D6E-4560-B217-AB830C101094}">
  <sheetPr>
    <tabColor theme="4" tint="-0.249977111117893"/>
  </sheetPr>
  <dimension ref="B1:I18"/>
  <sheetViews>
    <sheetView showGridLines="0" topLeftCell="D1" zoomScale="90" zoomScaleNormal="90" workbookViewId="0">
      <selection activeCell="G12" sqref="G12"/>
    </sheetView>
  </sheetViews>
  <sheetFormatPr baseColWidth="10" defaultColWidth="11.42578125" defaultRowHeight="13.5"/>
  <cols>
    <col min="1" max="1" width="1.42578125" style="65" customWidth="1"/>
    <col min="2" max="2" width="34.5703125" style="65" customWidth="1"/>
    <col min="3" max="3" width="43.42578125" style="65" customWidth="1"/>
    <col min="4" max="4" width="58.28515625" style="65" customWidth="1"/>
    <col min="5" max="5" width="30.5703125" style="65" customWidth="1"/>
    <col min="6" max="6" width="44.140625" style="65" customWidth="1"/>
    <col min="7" max="7" width="21" style="66" customWidth="1"/>
    <col min="8" max="8" width="17.85546875" style="66" customWidth="1"/>
    <col min="9" max="9" width="32.42578125" style="65" customWidth="1"/>
    <col min="10" max="16384" width="11.42578125" style="65"/>
  </cols>
  <sheetData>
    <row r="1" spans="2:9" ht="14.25" thickBot="1"/>
    <row r="2" spans="2:9" ht="16.5" customHeight="1">
      <c r="B2" s="79"/>
      <c r="C2" s="68"/>
      <c r="D2" s="519" t="s">
        <v>563</v>
      </c>
      <c r="E2" s="519"/>
      <c r="F2" s="519"/>
      <c r="G2" s="519"/>
      <c r="H2" s="94"/>
      <c r="I2" s="81"/>
    </row>
    <row r="3" spans="2:9" ht="15" customHeight="1">
      <c r="B3" s="71"/>
      <c r="D3" s="520"/>
      <c r="E3" s="520"/>
      <c r="F3" s="520"/>
      <c r="G3" s="520"/>
      <c r="H3" s="95"/>
      <c r="I3" s="96"/>
    </row>
    <row r="4" spans="2:9" ht="13.5" customHeight="1">
      <c r="B4" s="71"/>
      <c r="C4" s="95"/>
      <c r="D4" s="520"/>
      <c r="E4" s="520"/>
      <c r="F4" s="520"/>
      <c r="G4" s="520"/>
      <c r="H4" s="95"/>
      <c r="I4" s="96"/>
    </row>
    <row r="5" spans="2:9" ht="13.5" customHeight="1">
      <c r="B5" s="71"/>
      <c r="C5" s="95"/>
      <c r="D5" s="520"/>
      <c r="E5" s="520"/>
      <c r="F5" s="520"/>
      <c r="G5" s="520"/>
      <c r="H5" s="95"/>
      <c r="I5" s="96"/>
    </row>
    <row r="6" spans="2:9" ht="13.5" customHeight="1">
      <c r="B6" s="71"/>
      <c r="C6" s="95"/>
      <c r="D6" s="520"/>
      <c r="E6" s="520"/>
      <c r="F6" s="520"/>
      <c r="G6" s="520"/>
      <c r="H6" s="95"/>
      <c r="I6" s="96"/>
    </row>
    <row r="7" spans="2:9" ht="13.5" customHeight="1">
      <c r="B7" s="71"/>
      <c r="C7" s="95"/>
      <c r="D7" s="520"/>
      <c r="E7" s="520"/>
      <c r="F7" s="520"/>
      <c r="G7" s="520"/>
      <c r="H7" s="95"/>
      <c r="I7" s="96"/>
    </row>
    <row r="8" spans="2:9" ht="13.5" customHeight="1">
      <c r="B8" s="71"/>
      <c r="C8" s="95"/>
      <c r="D8" s="520"/>
      <c r="E8" s="520"/>
      <c r="F8" s="520"/>
      <c r="G8" s="520"/>
      <c r="H8" s="95"/>
      <c r="I8" s="96"/>
    </row>
    <row r="9" spans="2:9" ht="13.5" customHeight="1">
      <c r="B9" s="71"/>
      <c r="C9" s="95"/>
      <c r="D9" s="520"/>
      <c r="E9" s="520"/>
      <c r="F9" s="520"/>
      <c r="G9" s="520"/>
      <c r="H9" s="95"/>
      <c r="I9" s="96"/>
    </row>
    <row r="10" spans="2:9" ht="13.5" customHeight="1">
      <c r="B10" s="71"/>
      <c r="C10" s="95"/>
      <c r="D10" s="520"/>
      <c r="E10" s="520"/>
      <c r="F10" s="520"/>
      <c r="G10" s="520"/>
      <c r="H10" s="95"/>
      <c r="I10" s="96"/>
    </row>
    <row r="11" spans="2:9" ht="21" customHeight="1">
      <c r="B11" s="71"/>
      <c r="C11" s="95"/>
      <c r="D11" s="521"/>
      <c r="E11" s="521"/>
      <c r="F11" s="521"/>
      <c r="G11" s="521"/>
      <c r="H11" s="95"/>
      <c r="I11" s="96"/>
    </row>
    <row r="12" spans="2:9" ht="61.5" customHeight="1">
      <c r="B12" s="104" t="s">
        <v>514</v>
      </c>
      <c r="C12" s="105" t="s">
        <v>6</v>
      </c>
      <c r="D12" s="105" t="s">
        <v>7</v>
      </c>
      <c r="E12" s="105" t="s">
        <v>547</v>
      </c>
      <c r="F12" s="105" t="s">
        <v>12</v>
      </c>
      <c r="G12" s="106" t="s">
        <v>10</v>
      </c>
      <c r="H12" s="106" t="s">
        <v>11</v>
      </c>
      <c r="I12" s="107" t="s">
        <v>13</v>
      </c>
    </row>
    <row r="13" spans="2:9" s="205" customFormat="1" ht="102.75" customHeight="1">
      <c r="B13" s="522" t="s">
        <v>548</v>
      </c>
      <c r="C13" s="213" t="s">
        <v>564</v>
      </c>
      <c r="D13" s="210" t="s">
        <v>1075</v>
      </c>
      <c r="E13" s="523" t="s">
        <v>565</v>
      </c>
      <c r="F13" s="523" t="s">
        <v>819</v>
      </c>
      <c r="G13" s="214">
        <v>44727</v>
      </c>
      <c r="H13" s="214">
        <v>44926</v>
      </c>
      <c r="I13" s="524" t="s">
        <v>553</v>
      </c>
    </row>
    <row r="14" spans="2:9" s="205" customFormat="1" ht="75" customHeight="1">
      <c r="B14" s="522"/>
      <c r="C14" s="213" t="s">
        <v>566</v>
      </c>
      <c r="D14" s="211" t="s">
        <v>567</v>
      </c>
      <c r="E14" s="523"/>
      <c r="F14" s="523"/>
      <c r="G14" s="214">
        <v>44727</v>
      </c>
      <c r="H14" s="214">
        <v>44926</v>
      </c>
      <c r="I14" s="524"/>
    </row>
    <row r="15" spans="2:9" ht="15">
      <c r="B15" s="516"/>
      <c r="C15" s="517"/>
      <c r="D15" s="517"/>
      <c r="E15" s="517"/>
      <c r="F15" s="517"/>
      <c r="G15" s="517"/>
      <c r="H15" s="517"/>
      <c r="I15" s="518"/>
    </row>
    <row r="16" spans="2:9" ht="15">
      <c r="B16" s="506" t="s">
        <v>558</v>
      </c>
      <c r="C16" s="507"/>
      <c r="D16" s="507"/>
      <c r="E16" s="507"/>
      <c r="F16" s="507"/>
      <c r="G16" s="507"/>
      <c r="H16" s="507"/>
      <c r="I16" s="508"/>
    </row>
    <row r="17" spans="2:9" ht="15">
      <c r="B17" s="101" t="s">
        <v>559</v>
      </c>
      <c r="C17" s="102" t="s">
        <v>560</v>
      </c>
      <c r="D17" s="102" t="s">
        <v>561</v>
      </c>
      <c r="E17" s="102">
        <v>6</v>
      </c>
      <c r="F17" s="509" t="s">
        <v>562</v>
      </c>
      <c r="G17" s="509"/>
      <c r="H17" s="102"/>
      <c r="I17" s="103"/>
    </row>
    <row r="18" spans="2:9" ht="15.75" thickBot="1">
      <c r="B18" s="510"/>
      <c r="C18" s="511"/>
      <c r="D18" s="511"/>
      <c r="E18" s="511"/>
      <c r="F18" s="511"/>
      <c r="G18" s="511"/>
      <c r="H18" s="511"/>
      <c r="I18" s="512"/>
    </row>
  </sheetData>
  <sheetProtection algorithmName="SHA-512" hashValue="iXZLJH3c2MSG5nuOMaCReYQBM9/gx/hLfJpTHV1vk/EfP63S/JBz8GmifmVMiOFG8KaGs+Krouk/1tt1VmOyuw==" saltValue="Y9R//vrI8eVwcNp/1jc9MQ==" spinCount="100000" sheet="1" objects="1" scenarios="1"/>
  <mergeCells count="9">
    <mergeCell ref="B16:I16"/>
    <mergeCell ref="F17:G17"/>
    <mergeCell ref="B18:I18"/>
    <mergeCell ref="D2:G11"/>
    <mergeCell ref="B13:B14"/>
    <mergeCell ref="E13:E14"/>
    <mergeCell ref="F13:F14"/>
    <mergeCell ref="I13:I14"/>
    <mergeCell ref="B15:I15"/>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6B552-8703-4BBF-80AF-7AC7A80146B4}">
  <sheetPr>
    <tabColor theme="4" tint="0.39997558519241921"/>
  </sheetPr>
  <dimension ref="B1:I21"/>
  <sheetViews>
    <sheetView showGridLines="0" zoomScale="55" zoomScaleNormal="55" workbookViewId="0">
      <selection activeCell="G14" sqref="G14"/>
    </sheetView>
  </sheetViews>
  <sheetFormatPr baseColWidth="10" defaultColWidth="11.42578125" defaultRowHeight="13.5"/>
  <cols>
    <col min="1" max="1" width="1.42578125" style="65" customWidth="1"/>
    <col min="2" max="2" width="42.5703125" style="65" customWidth="1"/>
    <col min="3" max="3" width="43.42578125" style="65" customWidth="1"/>
    <col min="4" max="4" width="77.140625" style="65" customWidth="1"/>
    <col min="5" max="5" width="37.28515625" style="65" customWidth="1"/>
    <col min="6" max="6" width="40" style="65" customWidth="1"/>
    <col min="7" max="8" width="20.28515625" style="66" customWidth="1"/>
    <col min="9" max="9" width="28.5703125" style="65" customWidth="1"/>
    <col min="10" max="16384" width="11.42578125" style="65"/>
  </cols>
  <sheetData>
    <row r="1" spans="2:9" ht="14.25" thickBot="1"/>
    <row r="2" spans="2:9">
      <c r="B2" s="79"/>
      <c r="C2" s="68"/>
      <c r="D2" s="68"/>
      <c r="E2" s="68"/>
      <c r="F2" s="68"/>
      <c r="G2" s="94"/>
      <c r="H2" s="94"/>
      <c r="I2" s="81"/>
    </row>
    <row r="3" spans="2:9" ht="15" customHeight="1">
      <c r="B3" s="71"/>
      <c r="D3" s="520" t="s">
        <v>568</v>
      </c>
      <c r="E3" s="520"/>
      <c r="F3" s="520"/>
      <c r="G3" s="95"/>
      <c r="H3" s="95"/>
      <c r="I3" s="96"/>
    </row>
    <row r="4" spans="2:9" ht="13.5" customHeight="1">
      <c r="B4" s="71"/>
      <c r="C4" s="95"/>
      <c r="D4" s="520"/>
      <c r="E4" s="520"/>
      <c r="F4" s="520"/>
      <c r="G4" s="95"/>
      <c r="H4" s="95"/>
      <c r="I4" s="96"/>
    </row>
    <row r="5" spans="2:9" ht="13.5" customHeight="1">
      <c r="B5" s="71"/>
      <c r="C5" s="95"/>
      <c r="D5" s="520"/>
      <c r="E5" s="520"/>
      <c r="F5" s="520"/>
      <c r="G5" s="95"/>
      <c r="H5" s="95"/>
      <c r="I5" s="96"/>
    </row>
    <row r="6" spans="2:9" ht="13.5" customHeight="1">
      <c r="B6" s="71"/>
      <c r="C6" s="95"/>
      <c r="D6" s="520"/>
      <c r="E6" s="520"/>
      <c r="F6" s="520"/>
      <c r="G6" s="95"/>
      <c r="H6" s="95"/>
      <c r="I6" s="96"/>
    </row>
    <row r="7" spans="2:9" ht="13.5" customHeight="1">
      <c r="B7" s="71"/>
      <c r="C7" s="95"/>
      <c r="D7" s="520"/>
      <c r="E7" s="520"/>
      <c r="F7" s="520"/>
      <c r="G7" s="95"/>
      <c r="H7" s="95"/>
      <c r="I7" s="96"/>
    </row>
    <row r="8" spans="2:9" ht="13.5" customHeight="1">
      <c r="B8" s="71"/>
      <c r="C8" s="95"/>
      <c r="D8" s="520"/>
      <c r="E8" s="520"/>
      <c r="F8" s="520"/>
      <c r="G8" s="95"/>
      <c r="H8" s="95"/>
      <c r="I8" s="96"/>
    </row>
    <row r="9" spans="2:9" ht="13.5" customHeight="1">
      <c r="B9" s="71"/>
      <c r="C9" s="95"/>
      <c r="D9" s="520"/>
      <c r="E9" s="520"/>
      <c r="F9" s="520"/>
      <c r="G9" s="95"/>
      <c r="H9" s="95"/>
      <c r="I9" s="96"/>
    </row>
    <row r="10" spans="2:9" ht="13.5" customHeight="1">
      <c r="B10" s="71"/>
      <c r="C10" s="95"/>
      <c r="D10" s="520"/>
      <c r="E10" s="520"/>
      <c r="F10" s="520"/>
      <c r="G10" s="95"/>
      <c r="H10" s="95"/>
      <c r="I10" s="96"/>
    </row>
    <row r="11" spans="2:9" ht="13.5" customHeight="1">
      <c r="B11" s="71"/>
      <c r="C11" s="95"/>
      <c r="D11" s="520"/>
      <c r="E11" s="520"/>
      <c r="F11" s="520"/>
      <c r="G11" s="95"/>
      <c r="H11" s="95"/>
      <c r="I11" s="96"/>
    </row>
    <row r="12" spans="2:9" s="78" customFormat="1" ht="18.75" customHeight="1">
      <c r="B12" s="71"/>
      <c r="C12" s="95"/>
      <c r="D12" s="520"/>
      <c r="E12" s="520"/>
      <c r="F12" s="520"/>
      <c r="G12" s="95"/>
      <c r="H12" s="95"/>
      <c r="I12" s="96"/>
    </row>
    <row r="13" spans="2:9" s="78" customFormat="1" ht="5.25" customHeight="1">
      <c r="B13" s="108"/>
      <c r="C13" s="109"/>
      <c r="D13" s="110"/>
      <c r="F13" s="110"/>
      <c r="G13" s="111"/>
      <c r="H13" s="111"/>
      <c r="I13" s="112"/>
    </row>
    <row r="14" spans="2:9" ht="45" customHeight="1">
      <c r="B14" s="104" t="s">
        <v>514</v>
      </c>
      <c r="C14" s="105" t="s">
        <v>6</v>
      </c>
      <c r="D14" s="105" t="s">
        <v>7</v>
      </c>
      <c r="E14" s="105" t="s">
        <v>547</v>
      </c>
      <c r="F14" s="105" t="s">
        <v>12</v>
      </c>
      <c r="G14" s="106" t="s">
        <v>10</v>
      </c>
      <c r="H14" s="106" t="s">
        <v>11</v>
      </c>
      <c r="I14" s="107" t="s">
        <v>13</v>
      </c>
    </row>
    <row r="15" spans="2:9" s="205" customFormat="1" ht="72.75" customHeight="1">
      <c r="B15" s="525" t="s">
        <v>548</v>
      </c>
      <c r="C15" s="213" t="s">
        <v>569</v>
      </c>
      <c r="D15" s="210" t="s">
        <v>570</v>
      </c>
      <c r="E15" s="525" t="s">
        <v>565</v>
      </c>
      <c r="F15" s="525" t="s">
        <v>819</v>
      </c>
      <c r="G15" s="215">
        <v>44666</v>
      </c>
      <c r="H15" s="216">
        <v>44651</v>
      </c>
      <c r="I15" s="527" t="s">
        <v>553</v>
      </c>
    </row>
    <row r="16" spans="2:9" s="205" customFormat="1" ht="72.75" customHeight="1">
      <c r="B16" s="526"/>
      <c r="C16" s="210" t="s">
        <v>571</v>
      </c>
      <c r="D16" s="210" t="s">
        <v>572</v>
      </c>
      <c r="E16" s="526"/>
      <c r="F16" s="526"/>
      <c r="G16" s="215">
        <v>44666</v>
      </c>
      <c r="H16" s="215">
        <v>44926</v>
      </c>
      <c r="I16" s="528"/>
    </row>
    <row r="17" spans="2:9" s="205" customFormat="1" ht="61.5" customHeight="1">
      <c r="B17" s="526"/>
      <c r="C17" s="210" t="s">
        <v>573</v>
      </c>
      <c r="D17" s="210" t="s">
        <v>331</v>
      </c>
      <c r="E17" s="526"/>
      <c r="F17" s="526"/>
      <c r="G17" s="215">
        <v>44666</v>
      </c>
      <c r="H17" s="215">
        <v>44926</v>
      </c>
      <c r="I17" s="528"/>
    </row>
    <row r="18" spans="2:9" ht="15">
      <c r="B18" s="516"/>
      <c r="C18" s="517"/>
      <c r="D18" s="517"/>
      <c r="E18" s="517"/>
      <c r="F18" s="517"/>
      <c r="G18" s="517"/>
      <c r="H18" s="517"/>
      <c r="I18" s="518"/>
    </row>
    <row r="19" spans="2:9" ht="15">
      <c r="B19" s="506" t="s">
        <v>558</v>
      </c>
      <c r="C19" s="507"/>
      <c r="D19" s="507"/>
      <c r="E19" s="507"/>
      <c r="F19" s="507"/>
      <c r="G19" s="507"/>
      <c r="H19" s="507"/>
      <c r="I19" s="508"/>
    </row>
    <row r="20" spans="2:9" ht="15">
      <c r="B20" s="101" t="s">
        <v>559</v>
      </c>
      <c r="C20" s="102" t="s">
        <v>560</v>
      </c>
      <c r="D20" s="102" t="s">
        <v>561</v>
      </c>
      <c r="E20" s="102">
        <v>6</v>
      </c>
      <c r="F20" s="509" t="s">
        <v>562</v>
      </c>
      <c r="G20" s="509"/>
      <c r="H20" s="102"/>
      <c r="I20" s="103"/>
    </row>
    <row r="21" spans="2:9" ht="16.5" customHeight="1" thickBot="1">
      <c r="B21" s="510"/>
      <c r="C21" s="511"/>
      <c r="D21" s="511"/>
      <c r="E21" s="511"/>
      <c r="F21" s="511"/>
      <c r="G21" s="511"/>
      <c r="H21" s="511"/>
      <c r="I21" s="512"/>
    </row>
  </sheetData>
  <sheetProtection algorithmName="SHA-512" hashValue="xs+CrbeK+JC8h3LYdtfagl2t+s6MNq3tD7nqQ1DFJZRymyI001iX9WOO5Jc13W7JHiDJnqAvV23ojp6iDLISlw==" saltValue="UsdCPhnJAjcauyG1rZiArg==" spinCount="100000" sheet="1" objects="1" scenarios="1"/>
  <mergeCells count="9">
    <mergeCell ref="B19:I19"/>
    <mergeCell ref="F20:G20"/>
    <mergeCell ref="B21:I21"/>
    <mergeCell ref="D3:F12"/>
    <mergeCell ref="B15:B17"/>
    <mergeCell ref="E15:E17"/>
    <mergeCell ref="F15:F17"/>
    <mergeCell ref="I15:I17"/>
    <mergeCell ref="B18:I1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DBC37-3EF2-4866-BE22-B8396312961F}">
  <sheetPr>
    <tabColor theme="4" tint="0.59999389629810485"/>
  </sheetPr>
  <dimension ref="B1:I19"/>
  <sheetViews>
    <sheetView showGridLines="0" topLeftCell="C1" zoomScale="70" zoomScaleNormal="70" workbookViewId="0">
      <selection activeCell="F15" sqref="F15"/>
    </sheetView>
  </sheetViews>
  <sheetFormatPr baseColWidth="10" defaultColWidth="11.42578125" defaultRowHeight="13.5"/>
  <cols>
    <col min="1" max="1" width="1.42578125" style="65" customWidth="1"/>
    <col min="2" max="2" width="42.5703125" style="65" customWidth="1"/>
    <col min="3" max="3" width="43.42578125" style="65" customWidth="1"/>
    <col min="4" max="4" width="77.140625" style="65" customWidth="1"/>
    <col min="5" max="5" width="37.28515625" style="65" customWidth="1"/>
    <col min="6" max="6" width="40" style="65" customWidth="1"/>
    <col min="7" max="8" width="20.28515625" style="66" customWidth="1"/>
    <col min="9" max="9" width="28.5703125" style="65" customWidth="1"/>
    <col min="10" max="16384" width="11.42578125" style="65"/>
  </cols>
  <sheetData>
    <row r="1" spans="2:9" ht="14.25" thickBot="1"/>
    <row r="2" spans="2:9">
      <c r="B2" s="79"/>
      <c r="C2" s="68"/>
      <c r="D2" s="68"/>
      <c r="E2" s="68"/>
      <c r="F2" s="68"/>
      <c r="G2" s="94"/>
      <c r="H2" s="94"/>
      <c r="I2" s="81"/>
    </row>
    <row r="3" spans="2:9" ht="15" customHeight="1">
      <c r="B3" s="71"/>
      <c r="D3" s="520" t="s">
        <v>574</v>
      </c>
      <c r="E3" s="520"/>
      <c r="F3" s="520"/>
      <c r="G3" s="95"/>
      <c r="H3" s="95"/>
      <c r="I3" s="96"/>
    </row>
    <row r="4" spans="2:9" ht="13.5" customHeight="1">
      <c r="B4" s="71"/>
      <c r="C4" s="95"/>
      <c r="D4" s="520"/>
      <c r="E4" s="520"/>
      <c r="F4" s="520"/>
      <c r="G4" s="95"/>
      <c r="H4" s="95"/>
      <c r="I4" s="96"/>
    </row>
    <row r="5" spans="2:9" ht="13.5" customHeight="1">
      <c r="B5" s="71"/>
      <c r="C5" s="95"/>
      <c r="D5" s="520"/>
      <c r="E5" s="520"/>
      <c r="F5" s="520"/>
      <c r="G5" s="95"/>
      <c r="H5" s="95"/>
      <c r="I5" s="96"/>
    </row>
    <row r="6" spans="2:9" ht="13.5" customHeight="1">
      <c r="B6" s="71"/>
      <c r="C6" s="95"/>
      <c r="D6" s="520"/>
      <c r="E6" s="520"/>
      <c r="F6" s="520"/>
      <c r="G6" s="95"/>
      <c r="H6" s="95"/>
      <c r="I6" s="96"/>
    </row>
    <row r="7" spans="2:9" ht="13.5" customHeight="1">
      <c r="B7" s="71"/>
      <c r="C7" s="95"/>
      <c r="D7" s="520"/>
      <c r="E7" s="520"/>
      <c r="F7" s="520"/>
      <c r="G7" s="95"/>
      <c r="H7" s="95"/>
      <c r="I7" s="96"/>
    </row>
    <row r="8" spans="2:9" ht="13.5" customHeight="1">
      <c r="B8" s="71"/>
      <c r="C8" s="95"/>
      <c r="D8" s="520"/>
      <c r="E8" s="520"/>
      <c r="F8" s="520"/>
      <c r="G8" s="95"/>
      <c r="H8" s="95"/>
      <c r="I8" s="96"/>
    </row>
    <row r="9" spans="2:9" ht="13.5" customHeight="1">
      <c r="B9" s="71"/>
      <c r="C9" s="95"/>
      <c r="D9" s="520"/>
      <c r="E9" s="520"/>
      <c r="F9" s="520"/>
      <c r="G9" s="95"/>
      <c r="H9" s="95"/>
      <c r="I9" s="96"/>
    </row>
    <row r="10" spans="2:9" ht="13.5" customHeight="1">
      <c r="B10" s="71"/>
      <c r="C10" s="95"/>
      <c r="D10" s="520"/>
      <c r="E10" s="520"/>
      <c r="F10" s="520"/>
      <c r="G10" s="95"/>
      <c r="H10" s="95"/>
      <c r="I10" s="96"/>
    </row>
    <row r="11" spans="2:9" ht="13.5" customHeight="1">
      <c r="B11" s="71"/>
      <c r="C11" s="95"/>
      <c r="D11" s="520"/>
      <c r="E11" s="520"/>
      <c r="F11" s="520"/>
      <c r="G11" s="95"/>
      <c r="H11" s="95"/>
      <c r="I11" s="96"/>
    </row>
    <row r="12" spans="2:9" s="78" customFormat="1" ht="26.25" customHeight="1">
      <c r="B12" s="71"/>
      <c r="C12" s="95"/>
      <c r="D12" s="520"/>
      <c r="E12" s="520"/>
      <c r="F12" s="520"/>
      <c r="G12" s="95"/>
      <c r="H12" s="95"/>
      <c r="I12" s="96"/>
    </row>
    <row r="13" spans="2:9" s="78" customFormat="1" ht="5.25" customHeight="1">
      <c r="B13" s="108"/>
      <c r="C13" s="109"/>
      <c r="D13" s="110"/>
      <c r="F13" s="110"/>
      <c r="G13" s="111"/>
      <c r="H13" s="111"/>
      <c r="I13" s="112"/>
    </row>
    <row r="14" spans="2:9" ht="45" customHeight="1">
      <c r="B14" s="104" t="s">
        <v>514</v>
      </c>
      <c r="C14" s="105" t="s">
        <v>6</v>
      </c>
      <c r="D14" s="105" t="s">
        <v>7</v>
      </c>
      <c r="E14" s="105" t="s">
        <v>547</v>
      </c>
      <c r="F14" s="105" t="s">
        <v>12</v>
      </c>
      <c r="G14" s="106" t="s">
        <v>10</v>
      </c>
      <c r="H14" s="106" t="s">
        <v>11</v>
      </c>
      <c r="I14" s="107" t="s">
        <v>13</v>
      </c>
    </row>
    <row r="15" spans="2:9" ht="158.25" customHeight="1">
      <c r="B15" s="116" t="s">
        <v>548</v>
      </c>
      <c r="C15" s="113" t="s">
        <v>575</v>
      </c>
      <c r="D15" s="113" t="s">
        <v>1076</v>
      </c>
      <c r="E15" s="116" t="s">
        <v>576</v>
      </c>
      <c r="F15" s="116" t="s">
        <v>552</v>
      </c>
      <c r="G15" s="115">
        <v>44757</v>
      </c>
      <c r="H15" s="115">
        <v>44926</v>
      </c>
      <c r="I15" s="117" t="s">
        <v>553</v>
      </c>
    </row>
    <row r="16" spans="2:9" ht="15">
      <c r="B16" s="516"/>
      <c r="C16" s="517"/>
      <c r="D16" s="517"/>
      <c r="E16" s="517"/>
      <c r="F16" s="517"/>
      <c r="G16" s="517"/>
      <c r="H16" s="517"/>
      <c r="I16" s="518"/>
    </row>
    <row r="17" spans="2:9" ht="15">
      <c r="B17" s="506" t="s">
        <v>558</v>
      </c>
      <c r="C17" s="507"/>
      <c r="D17" s="507"/>
      <c r="E17" s="507"/>
      <c r="F17" s="507"/>
      <c r="G17" s="507"/>
      <c r="H17" s="507"/>
      <c r="I17" s="508"/>
    </row>
    <row r="18" spans="2:9" ht="15">
      <c r="B18" s="101" t="s">
        <v>559</v>
      </c>
      <c r="C18" s="102" t="s">
        <v>560</v>
      </c>
      <c r="D18" s="102" t="s">
        <v>561</v>
      </c>
      <c r="E18" s="102">
        <v>6</v>
      </c>
      <c r="F18" s="509" t="s">
        <v>562</v>
      </c>
      <c r="G18" s="509"/>
      <c r="H18" s="102"/>
      <c r="I18" s="103"/>
    </row>
    <row r="19" spans="2:9" ht="16.5" customHeight="1" thickBot="1">
      <c r="B19" s="510"/>
      <c r="C19" s="511"/>
      <c r="D19" s="511"/>
      <c r="E19" s="511"/>
      <c r="F19" s="511"/>
      <c r="G19" s="511"/>
      <c r="H19" s="511"/>
      <c r="I19" s="512"/>
    </row>
  </sheetData>
  <sheetProtection algorithmName="SHA-512" hashValue="Z50gBfy/vvOaIF5wM2DqEWxYqORIz3Td1JymI1xx1ftx5TwhZ7G4JAdjn4o4iDWyUzjTuuwjmncD6xwtI/AU6A==" saltValue="pCiOkkLTnxY3kSX+CvMBmQ==" spinCount="100000" sheet="1" objects="1" scenarios="1"/>
  <mergeCells count="5">
    <mergeCell ref="D3:F12"/>
    <mergeCell ref="B16:I16"/>
    <mergeCell ref="B17:I17"/>
    <mergeCell ref="F18:G18"/>
    <mergeCell ref="B19:I19"/>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0203-7B38-444A-A515-0EADBA64DD8D}">
  <sheetPr>
    <tabColor theme="4" tint="0.79998168889431442"/>
  </sheetPr>
  <dimension ref="B1:I21"/>
  <sheetViews>
    <sheetView showGridLines="0" zoomScale="55" zoomScaleNormal="55" workbookViewId="0">
      <selection activeCell="G16" sqref="G16"/>
    </sheetView>
  </sheetViews>
  <sheetFormatPr baseColWidth="10" defaultColWidth="11.42578125" defaultRowHeight="13.5"/>
  <cols>
    <col min="1" max="1" width="1.42578125" style="65" customWidth="1"/>
    <col min="2" max="2" width="42.5703125" style="65" customWidth="1"/>
    <col min="3" max="3" width="43.42578125" style="65" customWidth="1"/>
    <col min="4" max="4" width="77.140625" style="65" customWidth="1"/>
    <col min="5" max="5" width="37.28515625" style="65" customWidth="1"/>
    <col min="6" max="6" width="40" style="65" customWidth="1"/>
    <col min="7" max="8" width="20.28515625" style="66" customWidth="1"/>
    <col min="9" max="9" width="28.5703125" style="65" customWidth="1"/>
    <col min="10" max="16384" width="11.42578125" style="65"/>
  </cols>
  <sheetData>
    <row r="1" spans="2:9" ht="14.25" thickBot="1"/>
    <row r="2" spans="2:9">
      <c r="B2" s="79"/>
      <c r="C2" s="68"/>
      <c r="D2" s="68"/>
      <c r="E2" s="68"/>
      <c r="F2" s="68"/>
      <c r="G2" s="94"/>
      <c r="H2" s="94"/>
      <c r="I2" s="81"/>
    </row>
    <row r="3" spans="2:9" ht="15" customHeight="1">
      <c r="B3" s="71"/>
      <c r="D3" s="520" t="s">
        <v>577</v>
      </c>
      <c r="E3" s="520"/>
      <c r="F3" s="520"/>
      <c r="G3" s="95"/>
      <c r="H3" s="95"/>
      <c r="I3" s="96"/>
    </row>
    <row r="4" spans="2:9" ht="13.5" customHeight="1">
      <c r="B4" s="71"/>
      <c r="C4" s="95"/>
      <c r="D4" s="520"/>
      <c r="E4" s="520"/>
      <c r="F4" s="520"/>
      <c r="G4" s="95"/>
      <c r="H4" s="95"/>
      <c r="I4" s="96"/>
    </row>
    <row r="5" spans="2:9" ht="13.5" customHeight="1">
      <c r="B5" s="71"/>
      <c r="C5" s="95"/>
      <c r="D5" s="520"/>
      <c r="E5" s="520"/>
      <c r="F5" s="520"/>
      <c r="G5" s="95"/>
      <c r="H5" s="95"/>
      <c r="I5" s="96"/>
    </row>
    <row r="6" spans="2:9" ht="13.5" customHeight="1">
      <c r="B6" s="71"/>
      <c r="C6" s="95"/>
      <c r="D6" s="520"/>
      <c r="E6" s="520"/>
      <c r="F6" s="520"/>
      <c r="G6" s="95"/>
      <c r="H6" s="95"/>
      <c r="I6" s="96"/>
    </row>
    <row r="7" spans="2:9" ht="13.5" customHeight="1">
      <c r="B7" s="71"/>
      <c r="C7" s="95"/>
      <c r="D7" s="520"/>
      <c r="E7" s="520"/>
      <c r="F7" s="520"/>
      <c r="G7" s="95"/>
      <c r="H7" s="95"/>
      <c r="I7" s="96"/>
    </row>
    <row r="8" spans="2:9" ht="13.5" customHeight="1">
      <c r="B8" s="71"/>
      <c r="C8" s="95"/>
      <c r="D8" s="520"/>
      <c r="E8" s="520"/>
      <c r="F8" s="520"/>
      <c r="G8" s="95"/>
      <c r="H8" s="95"/>
      <c r="I8" s="96"/>
    </row>
    <row r="9" spans="2:9" ht="13.5" customHeight="1">
      <c r="B9" s="71"/>
      <c r="C9" s="95"/>
      <c r="D9" s="520"/>
      <c r="E9" s="520"/>
      <c r="F9" s="520"/>
      <c r="G9" s="95"/>
      <c r="H9" s="95"/>
      <c r="I9" s="96"/>
    </row>
    <row r="10" spans="2:9" ht="13.5" customHeight="1">
      <c r="B10" s="71"/>
      <c r="C10" s="95"/>
      <c r="D10" s="520"/>
      <c r="E10" s="520"/>
      <c r="F10" s="520"/>
      <c r="G10" s="95"/>
      <c r="H10" s="95"/>
      <c r="I10" s="96"/>
    </row>
    <row r="11" spans="2:9" ht="13.5" customHeight="1">
      <c r="B11" s="71"/>
      <c r="C11" s="95"/>
      <c r="D11" s="520"/>
      <c r="E11" s="520"/>
      <c r="F11" s="520"/>
      <c r="G11" s="95"/>
      <c r="H11" s="95"/>
      <c r="I11" s="96"/>
    </row>
    <row r="12" spans="2:9" s="78" customFormat="1" ht="18.75" customHeight="1">
      <c r="B12" s="71"/>
      <c r="C12" s="95"/>
      <c r="D12" s="520"/>
      <c r="E12" s="520"/>
      <c r="F12" s="520"/>
      <c r="G12" s="95"/>
      <c r="H12" s="95"/>
      <c r="I12" s="96"/>
    </row>
    <row r="13" spans="2:9" s="78" customFormat="1" ht="5.25" customHeight="1">
      <c r="B13" s="108"/>
      <c r="C13" s="109"/>
      <c r="D13" s="110"/>
      <c r="F13" s="110"/>
      <c r="G13" s="111"/>
      <c r="H13" s="111"/>
      <c r="I13" s="112"/>
    </row>
    <row r="14" spans="2:9" ht="45" customHeight="1">
      <c r="B14" s="104" t="s">
        <v>514</v>
      </c>
      <c r="C14" s="105" t="s">
        <v>6</v>
      </c>
      <c r="D14" s="105" t="s">
        <v>7</v>
      </c>
      <c r="E14" s="105" t="s">
        <v>547</v>
      </c>
      <c r="F14" s="105" t="s">
        <v>12</v>
      </c>
      <c r="G14" s="106" t="s">
        <v>10</v>
      </c>
      <c r="H14" s="106" t="s">
        <v>11</v>
      </c>
      <c r="I14" s="107" t="s">
        <v>13</v>
      </c>
    </row>
    <row r="15" spans="2:9" ht="104.25" customHeight="1">
      <c r="B15" s="529" t="s">
        <v>548</v>
      </c>
      <c r="C15" s="113" t="s">
        <v>578</v>
      </c>
      <c r="D15" s="113" t="s">
        <v>579</v>
      </c>
      <c r="E15" s="530" t="s">
        <v>551</v>
      </c>
      <c r="F15" s="530" t="s">
        <v>552</v>
      </c>
      <c r="G15" s="115">
        <v>44635</v>
      </c>
      <c r="H15" s="115">
        <v>44926</v>
      </c>
      <c r="I15" s="531" t="s">
        <v>553</v>
      </c>
    </row>
    <row r="16" spans="2:9" ht="96" customHeight="1">
      <c r="B16" s="529"/>
      <c r="C16" s="113" t="s">
        <v>580</v>
      </c>
      <c r="D16" s="113" t="s">
        <v>581</v>
      </c>
      <c r="E16" s="530"/>
      <c r="F16" s="530"/>
      <c r="G16" s="115">
        <v>44635</v>
      </c>
      <c r="H16" s="115">
        <v>44926</v>
      </c>
      <c r="I16" s="531"/>
    </row>
    <row r="17" spans="2:9" ht="131.25" customHeight="1">
      <c r="B17" s="529"/>
      <c r="C17" s="113" t="s">
        <v>582</v>
      </c>
      <c r="D17" s="113" t="s">
        <v>583</v>
      </c>
      <c r="E17" s="530"/>
      <c r="F17" s="530"/>
      <c r="G17" s="115">
        <v>44635</v>
      </c>
      <c r="H17" s="115">
        <v>44926</v>
      </c>
      <c r="I17" s="531"/>
    </row>
    <row r="18" spans="2:9" ht="15">
      <c r="B18" s="516"/>
      <c r="C18" s="517"/>
      <c r="D18" s="517"/>
      <c r="E18" s="517"/>
      <c r="F18" s="517"/>
      <c r="G18" s="517"/>
      <c r="H18" s="517"/>
      <c r="I18" s="518"/>
    </row>
    <row r="19" spans="2:9" ht="15">
      <c r="B19" s="506" t="s">
        <v>558</v>
      </c>
      <c r="C19" s="507"/>
      <c r="D19" s="507"/>
      <c r="E19" s="507"/>
      <c r="F19" s="507"/>
      <c r="G19" s="507"/>
      <c r="H19" s="507"/>
      <c r="I19" s="508"/>
    </row>
    <row r="20" spans="2:9" ht="15">
      <c r="B20" s="101" t="s">
        <v>559</v>
      </c>
      <c r="C20" s="102" t="s">
        <v>560</v>
      </c>
      <c r="D20" s="102" t="s">
        <v>561</v>
      </c>
      <c r="E20" s="102">
        <v>6</v>
      </c>
      <c r="F20" s="509" t="s">
        <v>562</v>
      </c>
      <c r="G20" s="509"/>
      <c r="H20" s="102"/>
      <c r="I20" s="103"/>
    </row>
    <row r="21" spans="2:9" ht="16.5" customHeight="1" thickBot="1">
      <c r="B21" s="510"/>
      <c r="C21" s="511"/>
      <c r="D21" s="511"/>
      <c r="E21" s="511"/>
      <c r="F21" s="511"/>
      <c r="G21" s="511"/>
      <c r="H21" s="511"/>
      <c r="I21" s="512"/>
    </row>
  </sheetData>
  <sheetProtection algorithmName="SHA-512" hashValue="j4vgYDGQ9CNyzpmtKZ0DvH3K5zEOgq81AUHr4TA7BdOyz2bwtKM4bc/0huD3FXFtCro2l4+DD0kpja+CasttNg==" saltValue="N6wyZEyy5CwLSuaU1DZKcA==" spinCount="100000" sheet="1" objects="1" scenarios="1"/>
  <mergeCells count="9">
    <mergeCell ref="B19:I19"/>
    <mergeCell ref="F20:G20"/>
    <mergeCell ref="B21:I21"/>
    <mergeCell ref="D3:F12"/>
    <mergeCell ref="B15:B17"/>
    <mergeCell ref="E15:E17"/>
    <mergeCell ref="F15:F17"/>
    <mergeCell ref="I15:I17"/>
    <mergeCell ref="B18:I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0F2AA-E482-480C-B706-2B425312FCC9}">
  <sheetPr>
    <tabColor theme="4" tint="-0.249977111117893"/>
  </sheetPr>
  <dimension ref="A1:L232"/>
  <sheetViews>
    <sheetView showGridLines="0" zoomScale="70" zoomScaleNormal="70" zoomScaleSheetLayoutView="20" workbookViewId="0">
      <selection activeCell="E106" sqref="E106"/>
    </sheetView>
  </sheetViews>
  <sheetFormatPr baseColWidth="10" defaultColWidth="11.42578125" defaultRowHeight="110.1" customHeight="1"/>
  <cols>
    <col min="1" max="1" width="19.85546875" style="3" customWidth="1"/>
    <col min="2" max="2" width="14.7109375" style="3" customWidth="1"/>
    <col min="3" max="3" width="27.7109375" style="3" customWidth="1"/>
    <col min="4" max="4" width="67" style="3" customWidth="1"/>
    <col min="5" max="5" width="73.28515625" style="3" customWidth="1"/>
    <col min="6" max="6" width="97.85546875" style="3" customWidth="1"/>
    <col min="7" max="7" width="52.85546875" style="3" customWidth="1"/>
    <col min="8" max="8" width="34.7109375" style="3" customWidth="1"/>
    <col min="9" max="9" width="17.42578125" style="3" customWidth="1"/>
    <col min="10" max="10" width="17.140625" style="3" customWidth="1"/>
    <col min="11" max="11" width="33.85546875" style="3" bestFit="1" customWidth="1"/>
    <col min="12" max="12" width="22.42578125" style="3" customWidth="1"/>
    <col min="13" max="16384" width="11.42578125" style="3"/>
  </cols>
  <sheetData>
    <row r="1" spans="1:12" ht="7.5" customHeight="1" thickBot="1">
      <c r="A1" s="54"/>
      <c r="B1" s="1"/>
      <c r="C1" s="1"/>
      <c r="D1" s="1"/>
      <c r="E1" s="1"/>
      <c r="F1" s="1"/>
      <c r="G1" s="1"/>
      <c r="H1" s="1"/>
      <c r="I1" s="1"/>
      <c r="J1" s="1"/>
      <c r="K1" s="1"/>
      <c r="L1" s="2"/>
    </row>
    <row r="2" spans="1:12" ht="72" customHeight="1">
      <c r="A2" s="54"/>
      <c r="B2" s="4"/>
      <c r="C2" s="4"/>
      <c r="D2" s="361" t="s">
        <v>0</v>
      </c>
      <c r="E2" s="361"/>
      <c r="F2" s="361"/>
      <c r="G2" s="361"/>
      <c r="H2" s="361"/>
      <c r="I2" s="4"/>
      <c r="J2" s="4"/>
      <c r="K2" s="4"/>
      <c r="L2" s="5"/>
    </row>
    <row r="3" spans="1:12" ht="55.5" customHeight="1">
      <c r="A3" s="55"/>
      <c r="B3" s="6"/>
      <c r="C3" s="6"/>
      <c r="D3" s="362"/>
      <c r="E3" s="362"/>
      <c r="F3" s="362"/>
      <c r="G3" s="362"/>
      <c r="H3" s="362"/>
      <c r="I3" s="6"/>
      <c r="J3" s="6"/>
      <c r="K3" s="6"/>
      <c r="L3" s="7"/>
    </row>
    <row r="4" spans="1:12" ht="84.75" customHeight="1">
      <c r="A4" s="55"/>
      <c r="B4" s="6"/>
      <c r="C4" s="6"/>
      <c r="D4" s="362"/>
      <c r="E4" s="362"/>
      <c r="F4" s="362"/>
      <c r="G4" s="362"/>
      <c r="H4" s="362"/>
      <c r="I4" s="6"/>
      <c r="J4" s="6"/>
      <c r="K4" s="6"/>
      <c r="L4" s="7"/>
    </row>
    <row r="5" spans="1:12" ht="18" customHeight="1" thickBot="1">
      <c r="A5" s="55"/>
      <c r="B5" s="6"/>
      <c r="C5" s="6"/>
      <c r="D5" s="6"/>
      <c r="E5" s="6"/>
      <c r="F5" s="6"/>
      <c r="G5" s="6"/>
      <c r="H5" s="6"/>
      <c r="I5" s="6"/>
      <c r="J5" s="6"/>
      <c r="K5" s="6"/>
      <c r="L5" s="7"/>
    </row>
    <row r="6" spans="1:12" ht="51" customHeight="1">
      <c r="A6" s="363" t="s">
        <v>1</v>
      </c>
      <c r="B6" s="364"/>
      <c r="C6" s="364"/>
      <c r="D6" s="364"/>
      <c r="E6" s="364"/>
      <c r="F6" s="364"/>
      <c r="G6" s="364"/>
      <c r="H6" s="364"/>
      <c r="I6" s="364"/>
      <c r="J6" s="364"/>
      <c r="K6" s="364"/>
      <c r="L6" s="365"/>
    </row>
    <row r="7" spans="1:12" ht="62.25" customHeight="1">
      <c r="A7" s="31" t="s">
        <v>2</v>
      </c>
      <c r="B7" s="8" t="s">
        <v>3</v>
      </c>
      <c r="C7" s="8" t="s">
        <v>4</v>
      </c>
      <c r="D7" s="8" t="s">
        <v>5</v>
      </c>
      <c r="E7" s="8" t="s">
        <v>6</v>
      </c>
      <c r="F7" s="8" t="s">
        <v>7</v>
      </c>
      <c r="G7" s="8" t="s">
        <v>8</v>
      </c>
      <c r="H7" s="8" t="s">
        <v>9</v>
      </c>
      <c r="I7" s="9" t="s">
        <v>10</v>
      </c>
      <c r="J7" s="9" t="s">
        <v>11</v>
      </c>
      <c r="K7" s="8" t="s">
        <v>12</v>
      </c>
      <c r="L7" s="8" t="s">
        <v>13</v>
      </c>
    </row>
    <row r="8" spans="1:12" ht="62.25" customHeight="1">
      <c r="A8" s="331" t="s">
        <v>14</v>
      </c>
      <c r="B8" s="10" t="s">
        <v>15</v>
      </c>
      <c r="C8" s="331" t="s">
        <v>16</v>
      </c>
      <c r="D8" s="10" t="s">
        <v>17</v>
      </c>
      <c r="E8" s="10" t="s">
        <v>1012</v>
      </c>
      <c r="F8" s="11" t="s">
        <v>1013</v>
      </c>
      <c r="G8" s="11" t="s">
        <v>18</v>
      </c>
      <c r="H8" s="11">
        <v>1</v>
      </c>
      <c r="I8" s="12">
        <v>44564</v>
      </c>
      <c r="J8" s="12">
        <v>44620</v>
      </c>
      <c r="K8" s="11" t="s">
        <v>19</v>
      </c>
      <c r="L8" s="345" t="s">
        <v>20</v>
      </c>
    </row>
    <row r="9" spans="1:12" ht="87" customHeight="1">
      <c r="A9" s="332"/>
      <c r="B9" s="10" t="s">
        <v>21</v>
      </c>
      <c r="C9" s="332"/>
      <c r="D9" s="10" t="s">
        <v>22</v>
      </c>
      <c r="E9" s="10" t="s">
        <v>23</v>
      </c>
      <c r="F9" s="11" t="s">
        <v>24</v>
      </c>
      <c r="G9" s="11" t="s">
        <v>25</v>
      </c>
      <c r="H9" s="11">
        <v>12</v>
      </c>
      <c r="I9" s="12">
        <v>44564</v>
      </c>
      <c r="J9" s="12">
        <v>44925</v>
      </c>
      <c r="K9" s="11" t="s">
        <v>19</v>
      </c>
      <c r="L9" s="346"/>
    </row>
    <row r="10" spans="1:12" ht="110.1" customHeight="1">
      <c r="A10" s="332"/>
      <c r="B10" s="10" t="s">
        <v>21</v>
      </c>
      <c r="C10" s="332"/>
      <c r="D10" s="11" t="s">
        <v>26</v>
      </c>
      <c r="E10" s="10" t="s">
        <v>27</v>
      </c>
      <c r="F10" s="11" t="s">
        <v>28</v>
      </c>
      <c r="G10" s="11" t="s">
        <v>29</v>
      </c>
      <c r="H10" s="11">
        <v>4</v>
      </c>
      <c r="I10" s="12">
        <v>44576</v>
      </c>
      <c r="J10" s="12">
        <v>44926</v>
      </c>
      <c r="K10" s="11" t="s">
        <v>30</v>
      </c>
      <c r="L10" s="346"/>
    </row>
    <row r="11" spans="1:12" ht="110.1" customHeight="1">
      <c r="A11" s="332"/>
      <c r="B11" s="10" t="s">
        <v>21</v>
      </c>
      <c r="C11" s="332"/>
      <c r="D11" s="11" t="s">
        <v>31</v>
      </c>
      <c r="E11" s="10" t="s">
        <v>32</v>
      </c>
      <c r="F11" s="11" t="s">
        <v>33</v>
      </c>
      <c r="G11" s="11" t="s">
        <v>25</v>
      </c>
      <c r="H11" s="11">
        <v>24</v>
      </c>
      <c r="I11" s="12">
        <v>44576</v>
      </c>
      <c r="J11" s="12">
        <v>44926</v>
      </c>
      <c r="K11" s="11" t="s">
        <v>19</v>
      </c>
      <c r="L11" s="346"/>
    </row>
    <row r="12" spans="1:12" ht="121.5" customHeight="1">
      <c r="A12" s="332"/>
      <c r="B12" s="10" t="s">
        <v>21</v>
      </c>
      <c r="C12" s="332"/>
      <c r="D12" s="13" t="s">
        <v>34</v>
      </c>
      <c r="E12" s="10" t="s">
        <v>35</v>
      </c>
      <c r="F12" s="10" t="s">
        <v>36</v>
      </c>
      <c r="G12" s="10" t="s">
        <v>37</v>
      </c>
      <c r="H12" s="10">
        <v>8</v>
      </c>
      <c r="I12" s="12">
        <v>44576</v>
      </c>
      <c r="J12" s="12">
        <v>44926</v>
      </c>
      <c r="K12" s="10" t="s">
        <v>38</v>
      </c>
      <c r="L12" s="346"/>
    </row>
    <row r="13" spans="1:12" ht="146.25" customHeight="1">
      <c r="A13" s="332"/>
      <c r="B13" s="10" t="s">
        <v>21</v>
      </c>
      <c r="C13" s="332"/>
      <c r="D13" s="10" t="s">
        <v>39</v>
      </c>
      <c r="E13" s="14" t="s">
        <v>40</v>
      </c>
      <c r="F13" s="14" t="s">
        <v>41</v>
      </c>
      <c r="G13" s="14" t="s">
        <v>42</v>
      </c>
      <c r="H13" s="14">
        <v>2</v>
      </c>
      <c r="I13" s="12">
        <v>44576</v>
      </c>
      <c r="J13" s="12">
        <v>44926</v>
      </c>
      <c r="K13" s="14" t="s">
        <v>38</v>
      </c>
      <c r="L13" s="346"/>
    </row>
    <row r="14" spans="1:12" ht="146.25" customHeight="1">
      <c r="A14" s="332"/>
      <c r="B14" s="10" t="s">
        <v>21</v>
      </c>
      <c r="C14" s="332"/>
      <c r="D14" s="10" t="s">
        <v>43</v>
      </c>
      <c r="E14" s="10" t="s">
        <v>44</v>
      </c>
      <c r="F14" s="10" t="s">
        <v>44</v>
      </c>
      <c r="G14" s="10" t="s">
        <v>45</v>
      </c>
      <c r="H14" s="10">
        <v>4</v>
      </c>
      <c r="I14" s="12">
        <v>44576</v>
      </c>
      <c r="J14" s="12">
        <v>44926</v>
      </c>
      <c r="K14" s="10" t="s">
        <v>38</v>
      </c>
      <c r="L14" s="346"/>
    </row>
    <row r="15" spans="1:12" ht="110.1" customHeight="1">
      <c r="A15" s="332"/>
      <c r="B15" s="10" t="s">
        <v>21</v>
      </c>
      <c r="C15" s="333"/>
      <c r="D15" s="10" t="s">
        <v>46</v>
      </c>
      <c r="E15" s="10" t="s">
        <v>47</v>
      </c>
      <c r="F15" s="10" t="s">
        <v>47</v>
      </c>
      <c r="G15" s="10" t="s">
        <v>48</v>
      </c>
      <c r="H15" s="10">
        <v>6</v>
      </c>
      <c r="I15" s="12">
        <v>44576</v>
      </c>
      <c r="J15" s="12">
        <v>44926</v>
      </c>
      <c r="K15" s="10" t="s">
        <v>38</v>
      </c>
      <c r="L15" s="346"/>
    </row>
    <row r="16" spans="1:12" ht="64.5" customHeight="1">
      <c r="A16" s="332"/>
      <c r="B16" s="15" t="s">
        <v>3</v>
      </c>
      <c r="C16" s="16" t="s">
        <v>4</v>
      </c>
      <c r="D16" s="16" t="s">
        <v>5</v>
      </c>
      <c r="E16" s="16" t="s">
        <v>49</v>
      </c>
      <c r="F16" s="16" t="s">
        <v>50</v>
      </c>
      <c r="G16" s="16"/>
      <c r="H16" s="16"/>
      <c r="I16" s="17" t="s">
        <v>51</v>
      </c>
      <c r="J16" s="17" t="s">
        <v>52</v>
      </c>
      <c r="K16" s="18" t="s">
        <v>12</v>
      </c>
      <c r="L16" s="346"/>
    </row>
    <row r="17" spans="1:12" ht="64.5" customHeight="1">
      <c r="A17" s="332"/>
      <c r="B17" s="19" t="s">
        <v>15</v>
      </c>
      <c r="C17" s="338" t="s">
        <v>16</v>
      </c>
      <c r="D17" s="10" t="s">
        <v>17</v>
      </c>
      <c r="E17" s="20" t="s">
        <v>53</v>
      </c>
      <c r="F17" s="20" t="s">
        <v>54</v>
      </c>
      <c r="G17" s="20" t="s">
        <v>17</v>
      </c>
      <c r="H17" s="20" t="s">
        <v>17</v>
      </c>
      <c r="I17" s="21" t="s">
        <v>55</v>
      </c>
      <c r="J17" s="22">
        <v>1</v>
      </c>
      <c r="K17" s="23" t="s">
        <v>19</v>
      </c>
      <c r="L17" s="346"/>
    </row>
    <row r="18" spans="1:12" ht="64.5" customHeight="1">
      <c r="A18" s="332"/>
      <c r="B18" s="19" t="s">
        <v>15</v>
      </c>
      <c r="C18" s="339"/>
      <c r="D18" s="10" t="s">
        <v>17</v>
      </c>
      <c r="E18" s="20" t="s">
        <v>56</v>
      </c>
      <c r="F18" s="20" t="s">
        <v>54</v>
      </c>
      <c r="G18" s="20" t="s">
        <v>17</v>
      </c>
      <c r="H18" s="20" t="s">
        <v>17</v>
      </c>
      <c r="I18" s="21" t="s">
        <v>57</v>
      </c>
      <c r="J18" s="22">
        <v>1</v>
      </c>
      <c r="K18" s="23" t="s">
        <v>19</v>
      </c>
      <c r="L18" s="346"/>
    </row>
    <row r="19" spans="1:12" ht="64.5" customHeight="1">
      <c r="A19" s="332"/>
      <c r="B19" s="10" t="s">
        <v>15</v>
      </c>
      <c r="C19" s="339"/>
      <c r="D19" s="24" t="s">
        <v>17</v>
      </c>
      <c r="E19" s="20" t="s">
        <v>58</v>
      </c>
      <c r="F19" s="20" t="s">
        <v>54</v>
      </c>
      <c r="G19" s="20" t="s">
        <v>17</v>
      </c>
      <c r="H19" s="20" t="s">
        <v>17</v>
      </c>
      <c r="I19" s="21" t="s">
        <v>60</v>
      </c>
      <c r="J19" s="22">
        <v>1</v>
      </c>
      <c r="K19" s="23" t="s">
        <v>38</v>
      </c>
      <c r="L19" s="346"/>
    </row>
    <row r="20" spans="1:12" ht="64.5" customHeight="1">
      <c r="A20" s="332"/>
      <c r="B20" s="19" t="s">
        <v>21</v>
      </c>
      <c r="C20" s="339"/>
      <c r="D20" s="20" t="s">
        <v>22</v>
      </c>
      <c r="E20" s="20" t="s">
        <v>61</v>
      </c>
      <c r="F20" s="20" t="s">
        <v>54</v>
      </c>
      <c r="G20" s="20" t="s">
        <v>17</v>
      </c>
      <c r="H20" s="20" t="s">
        <v>17</v>
      </c>
      <c r="I20" s="21" t="s">
        <v>62</v>
      </c>
      <c r="J20" s="22">
        <v>1</v>
      </c>
      <c r="K20" s="23" t="s">
        <v>19</v>
      </c>
      <c r="L20" s="346"/>
    </row>
    <row r="21" spans="1:12" ht="110.1" customHeight="1">
      <c r="A21" s="332"/>
      <c r="B21" s="10" t="s">
        <v>21</v>
      </c>
      <c r="C21" s="339"/>
      <c r="D21" s="11" t="s">
        <v>63</v>
      </c>
      <c r="E21" s="10" t="s">
        <v>64</v>
      </c>
      <c r="F21" s="10" t="s">
        <v>59</v>
      </c>
      <c r="G21" s="20" t="s">
        <v>17</v>
      </c>
      <c r="H21" s="20" t="s">
        <v>17</v>
      </c>
      <c r="I21" s="25" t="s">
        <v>65</v>
      </c>
      <c r="J21" s="26">
        <v>4</v>
      </c>
      <c r="K21" s="14" t="s">
        <v>30</v>
      </c>
      <c r="L21" s="346"/>
    </row>
    <row r="22" spans="1:12" ht="110.1" customHeight="1">
      <c r="A22" s="332"/>
      <c r="B22" s="10" t="s">
        <v>21</v>
      </c>
      <c r="C22" s="339"/>
      <c r="D22" s="11" t="s">
        <v>31</v>
      </c>
      <c r="E22" s="10" t="s">
        <v>66</v>
      </c>
      <c r="F22" s="10" t="s">
        <v>59</v>
      </c>
      <c r="G22" s="10" t="s">
        <v>17</v>
      </c>
      <c r="H22" s="10" t="s">
        <v>17</v>
      </c>
      <c r="I22" s="25" t="s">
        <v>67</v>
      </c>
      <c r="J22" s="26">
        <v>24</v>
      </c>
      <c r="K22" s="14" t="s">
        <v>19</v>
      </c>
      <c r="L22" s="346"/>
    </row>
    <row r="23" spans="1:12" ht="120.75" customHeight="1">
      <c r="A23" s="332"/>
      <c r="B23" s="10" t="s">
        <v>21</v>
      </c>
      <c r="C23" s="339"/>
      <c r="D23" s="366" t="s">
        <v>68</v>
      </c>
      <c r="E23" s="20" t="s">
        <v>69</v>
      </c>
      <c r="F23" s="20" t="s">
        <v>54</v>
      </c>
      <c r="G23" s="20" t="s">
        <v>17</v>
      </c>
      <c r="H23" s="20" t="s">
        <v>17</v>
      </c>
      <c r="I23" s="21" t="s">
        <v>70</v>
      </c>
      <c r="J23" s="27">
        <v>2</v>
      </c>
      <c r="K23" s="23" t="s">
        <v>38</v>
      </c>
      <c r="L23" s="346"/>
    </row>
    <row r="24" spans="1:12" ht="120.75" customHeight="1">
      <c r="A24" s="332"/>
      <c r="B24" s="10" t="s">
        <v>21</v>
      </c>
      <c r="C24" s="339"/>
      <c r="D24" s="366"/>
      <c r="E24" s="20" t="s">
        <v>71</v>
      </c>
      <c r="F24" s="20" t="s">
        <v>54</v>
      </c>
      <c r="G24" s="20" t="s">
        <v>17</v>
      </c>
      <c r="H24" s="20" t="s">
        <v>17</v>
      </c>
      <c r="I24" s="21" t="s">
        <v>72</v>
      </c>
      <c r="J24" s="27">
        <v>6</v>
      </c>
      <c r="K24" s="23" t="s">
        <v>38</v>
      </c>
      <c r="L24" s="346"/>
    </row>
    <row r="25" spans="1:12" ht="120.75" customHeight="1">
      <c r="A25" s="332"/>
      <c r="B25" s="10" t="s">
        <v>21</v>
      </c>
      <c r="C25" s="339"/>
      <c r="D25" s="20" t="s">
        <v>39</v>
      </c>
      <c r="E25" s="20" t="s">
        <v>73</v>
      </c>
      <c r="F25" s="20" t="s">
        <v>54</v>
      </c>
      <c r="G25" s="20" t="s">
        <v>17</v>
      </c>
      <c r="H25" s="20" t="s">
        <v>17</v>
      </c>
      <c r="I25" s="21" t="s">
        <v>74</v>
      </c>
      <c r="J25" s="27">
        <v>2</v>
      </c>
      <c r="K25" s="23" t="s">
        <v>38</v>
      </c>
      <c r="L25" s="346"/>
    </row>
    <row r="26" spans="1:12" ht="110.1" customHeight="1">
      <c r="A26" s="332"/>
      <c r="B26" s="10" t="s">
        <v>21</v>
      </c>
      <c r="C26" s="339"/>
      <c r="D26" s="20" t="s">
        <v>43</v>
      </c>
      <c r="E26" s="20" t="s">
        <v>75</v>
      </c>
      <c r="F26" s="10" t="s">
        <v>59</v>
      </c>
      <c r="G26" s="10" t="s">
        <v>17</v>
      </c>
      <c r="H26" s="10" t="s">
        <v>17</v>
      </c>
      <c r="I26" s="12" t="s">
        <v>76</v>
      </c>
      <c r="J26" s="28">
        <v>1</v>
      </c>
      <c r="K26" s="20" t="s">
        <v>38</v>
      </c>
      <c r="L26" s="346"/>
    </row>
    <row r="27" spans="1:12" ht="110.1" customHeight="1">
      <c r="A27" s="333"/>
      <c r="B27" s="10" t="s">
        <v>21</v>
      </c>
      <c r="C27" s="340"/>
      <c r="D27" s="20" t="s">
        <v>77</v>
      </c>
      <c r="E27" s="20" t="s">
        <v>78</v>
      </c>
      <c r="F27" s="20" t="s">
        <v>54</v>
      </c>
      <c r="G27" s="20" t="s">
        <v>17</v>
      </c>
      <c r="H27" s="20" t="s">
        <v>17</v>
      </c>
      <c r="I27" s="29" t="s">
        <v>79</v>
      </c>
      <c r="J27" s="30">
        <v>6</v>
      </c>
      <c r="K27" s="20" t="s">
        <v>38</v>
      </c>
      <c r="L27" s="347"/>
    </row>
    <row r="28" spans="1:12" ht="38.25" customHeight="1">
      <c r="A28" s="334" t="s">
        <v>80</v>
      </c>
      <c r="B28" s="334"/>
      <c r="C28" s="334"/>
      <c r="D28" s="334"/>
      <c r="E28" s="334"/>
      <c r="F28" s="334"/>
      <c r="G28" s="334"/>
      <c r="H28" s="334"/>
      <c r="I28" s="334"/>
      <c r="J28" s="334"/>
      <c r="K28" s="334"/>
      <c r="L28" s="334"/>
    </row>
    <row r="29" spans="1:12" ht="55.5" customHeight="1">
      <c r="A29" s="31" t="s">
        <v>2</v>
      </c>
      <c r="B29" s="31" t="s">
        <v>3</v>
      </c>
      <c r="C29" s="31" t="s">
        <v>4</v>
      </c>
      <c r="D29" s="31" t="s">
        <v>5</v>
      </c>
      <c r="E29" s="31" t="s">
        <v>6</v>
      </c>
      <c r="F29" s="31" t="s">
        <v>7</v>
      </c>
      <c r="G29" s="8" t="s">
        <v>8</v>
      </c>
      <c r="H29" s="8" t="s">
        <v>9</v>
      </c>
      <c r="I29" s="32" t="s">
        <v>10</v>
      </c>
      <c r="J29" s="32" t="s">
        <v>11</v>
      </c>
      <c r="K29" s="31" t="s">
        <v>12</v>
      </c>
      <c r="L29" s="31" t="s">
        <v>13</v>
      </c>
    </row>
    <row r="30" spans="1:12" ht="156" customHeight="1">
      <c r="A30" s="355" t="s">
        <v>81</v>
      </c>
      <c r="B30" s="10" t="s">
        <v>21</v>
      </c>
      <c r="C30" s="331" t="s">
        <v>82</v>
      </c>
      <c r="D30" s="10" t="s">
        <v>83</v>
      </c>
      <c r="E30" s="33" t="s">
        <v>84</v>
      </c>
      <c r="F30" s="33" t="s">
        <v>85</v>
      </c>
      <c r="G30" s="33" t="s">
        <v>86</v>
      </c>
      <c r="H30" s="34" t="s">
        <v>87</v>
      </c>
      <c r="I30" s="35">
        <v>44562</v>
      </c>
      <c r="J30" s="35">
        <v>44895</v>
      </c>
      <c r="K30" s="11" t="s">
        <v>88</v>
      </c>
      <c r="L30" s="328" t="s">
        <v>89</v>
      </c>
    </row>
    <row r="31" spans="1:12" ht="160.5" customHeight="1">
      <c r="A31" s="355"/>
      <c r="B31" s="10" t="s">
        <v>21</v>
      </c>
      <c r="C31" s="332"/>
      <c r="D31" s="10" t="s">
        <v>83</v>
      </c>
      <c r="E31" s="33" t="s">
        <v>90</v>
      </c>
      <c r="F31" s="33" t="s">
        <v>91</v>
      </c>
      <c r="G31" s="33" t="s">
        <v>92</v>
      </c>
      <c r="H31" s="34" t="s">
        <v>93</v>
      </c>
      <c r="I31" s="35">
        <v>44866</v>
      </c>
      <c r="J31" s="35">
        <v>44915</v>
      </c>
      <c r="K31" s="11" t="s">
        <v>88</v>
      </c>
      <c r="L31" s="329"/>
    </row>
    <row r="32" spans="1:12" ht="110.1" customHeight="1">
      <c r="A32" s="355"/>
      <c r="B32" s="10" t="s">
        <v>94</v>
      </c>
      <c r="C32" s="332"/>
      <c r="D32" s="10" t="s">
        <v>83</v>
      </c>
      <c r="E32" s="33" t="s">
        <v>95</v>
      </c>
      <c r="F32" s="33" t="s">
        <v>96</v>
      </c>
      <c r="G32" s="33" t="s">
        <v>97</v>
      </c>
      <c r="H32" s="34" t="s">
        <v>98</v>
      </c>
      <c r="I32" s="35">
        <v>44571</v>
      </c>
      <c r="J32" s="35">
        <v>44621</v>
      </c>
      <c r="K32" s="11" t="s">
        <v>88</v>
      </c>
      <c r="L32" s="329"/>
    </row>
    <row r="33" spans="1:12" ht="110.1" customHeight="1">
      <c r="A33" s="355"/>
      <c r="B33" s="10" t="s">
        <v>94</v>
      </c>
      <c r="C33" s="332"/>
      <c r="D33" s="10" t="s">
        <v>83</v>
      </c>
      <c r="E33" s="33" t="s">
        <v>99</v>
      </c>
      <c r="F33" s="33" t="s">
        <v>100</v>
      </c>
      <c r="G33" s="33" t="s">
        <v>101</v>
      </c>
      <c r="H33" s="34" t="s">
        <v>102</v>
      </c>
      <c r="I33" s="35">
        <v>44743</v>
      </c>
      <c r="J33" s="35">
        <v>44915</v>
      </c>
      <c r="K33" s="11" t="s">
        <v>88</v>
      </c>
      <c r="L33" s="329"/>
    </row>
    <row r="34" spans="1:12" ht="79.5" customHeight="1">
      <c r="A34" s="355"/>
      <c r="B34" s="10" t="s">
        <v>21</v>
      </c>
      <c r="C34" s="332"/>
      <c r="D34" s="10" t="s">
        <v>83</v>
      </c>
      <c r="E34" s="33" t="s">
        <v>103</v>
      </c>
      <c r="F34" s="33" t="s">
        <v>104</v>
      </c>
      <c r="G34" s="33" t="s">
        <v>105</v>
      </c>
      <c r="H34" s="34" t="s">
        <v>106</v>
      </c>
      <c r="I34" s="35">
        <v>44581</v>
      </c>
      <c r="J34" s="35">
        <v>44915</v>
      </c>
      <c r="K34" s="11" t="s">
        <v>88</v>
      </c>
      <c r="L34" s="329"/>
    </row>
    <row r="35" spans="1:12" ht="159.75" customHeight="1">
      <c r="A35" s="355"/>
      <c r="B35" s="10" t="s">
        <v>21</v>
      </c>
      <c r="C35" s="332"/>
      <c r="D35" s="10" t="s">
        <v>83</v>
      </c>
      <c r="E35" s="33" t="s">
        <v>107</v>
      </c>
      <c r="F35" s="33" t="s">
        <v>108</v>
      </c>
      <c r="G35" s="33" t="s">
        <v>109</v>
      </c>
      <c r="H35" s="34" t="s">
        <v>110</v>
      </c>
      <c r="I35" s="35">
        <v>44581</v>
      </c>
      <c r="J35" s="35">
        <v>44915</v>
      </c>
      <c r="K35" s="11" t="s">
        <v>88</v>
      </c>
      <c r="L35" s="329"/>
    </row>
    <row r="36" spans="1:12" ht="168" customHeight="1">
      <c r="A36" s="355"/>
      <c r="B36" s="10" t="s">
        <v>21</v>
      </c>
      <c r="C36" s="332"/>
      <c r="D36" s="10" t="s">
        <v>83</v>
      </c>
      <c r="E36" s="33" t="s">
        <v>111</v>
      </c>
      <c r="F36" s="36" t="s">
        <v>112</v>
      </c>
      <c r="G36" s="36" t="s">
        <v>113</v>
      </c>
      <c r="H36" s="37" t="s">
        <v>114</v>
      </c>
      <c r="I36" s="38">
        <v>44568</v>
      </c>
      <c r="J36" s="35">
        <v>44650</v>
      </c>
      <c r="K36" s="11" t="s">
        <v>88</v>
      </c>
      <c r="L36" s="329"/>
    </row>
    <row r="37" spans="1:12" ht="110.1" customHeight="1">
      <c r="A37" s="355"/>
      <c r="B37" s="10" t="s">
        <v>21</v>
      </c>
      <c r="C37" s="332"/>
      <c r="D37" s="10" t="s">
        <v>83</v>
      </c>
      <c r="E37" s="33" t="s">
        <v>115</v>
      </c>
      <c r="F37" s="36" t="s">
        <v>116</v>
      </c>
      <c r="G37" s="36" t="s">
        <v>117</v>
      </c>
      <c r="H37" s="37" t="s">
        <v>118</v>
      </c>
      <c r="I37" s="38">
        <v>44568</v>
      </c>
      <c r="J37" s="35">
        <v>44650</v>
      </c>
      <c r="K37" s="11" t="s">
        <v>88</v>
      </c>
      <c r="L37" s="329"/>
    </row>
    <row r="38" spans="1:12" ht="110.1" customHeight="1">
      <c r="A38" s="355"/>
      <c r="B38" s="10" t="s">
        <v>21</v>
      </c>
      <c r="C38" s="332"/>
      <c r="D38" s="11" t="s">
        <v>119</v>
      </c>
      <c r="E38" s="39" t="s">
        <v>120</v>
      </c>
      <c r="F38" s="39" t="s">
        <v>121</v>
      </c>
      <c r="G38" s="39" t="s">
        <v>122</v>
      </c>
      <c r="H38" s="10" t="s">
        <v>123</v>
      </c>
      <c r="I38" s="35">
        <v>44835</v>
      </c>
      <c r="J38" s="35">
        <v>44896</v>
      </c>
      <c r="K38" s="11" t="s">
        <v>88</v>
      </c>
      <c r="L38" s="329"/>
    </row>
    <row r="39" spans="1:12" ht="153" customHeight="1">
      <c r="A39" s="355"/>
      <c r="B39" s="10" t="s">
        <v>21</v>
      </c>
      <c r="C39" s="332"/>
      <c r="D39" s="10" t="s">
        <v>124</v>
      </c>
      <c r="E39" s="39" t="s">
        <v>125</v>
      </c>
      <c r="F39" s="39" t="s">
        <v>126</v>
      </c>
      <c r="G39" s="39" t="s">
        <v>127</v>
      </c>
      <c r="H39" s="10" t="s">
        <v>128</v>
      </c>
      <c r="I39" s="35">
        <v>44835</v>
      </c>
      <c r="J39" s="35">
        <v>44915</v>
      </c>
      <c r="K39" s="11" t="s">
        <v>88</v>
      </c>
      <c r="L39" s="329"/>
    </row>
    <row r="40" spans="1:12" ht="110.1" customHeight="1">
      <c r="A40" s="355"/>
      <c r="B40" s="10" t="s">
        <v>94</v>
      </c>
      <c r="C40" s="332"/>
      <c r="D40" s="10" t="s">
        <v>124</v>
      </c>
      <c r="E40" s="39" t="s">
        <v>129</v>
      </c>
      <c r="F40" s="39" t="s">
        <v>130</v>
      </c>
      <c r="G40" s="39" t="s">
        <v>131</v>
      </c>
      <c r="H40" s="10" t="s">
        <v>132</v>
      </c>
      <c r="I40" s="35">
        <v>44581</v>
      </c>
      <c r="J40" s="35">
        <v>44915</v>
      </c>
      <c r="K40" s="11" t="s">
        <v>88</v>
      </c>
      <c r="L40" s="329"/>
    </row>
    <row r="41" spans="1:12" ht="110.1" customHeight="1">
      <c r="A41" s="355"/>
      <c r="B41" s="10" t="s">
        <v>94</v>
      </c>
      <c r="C41" s="332"/>
      <c r="D41" s="10" t="s">
        <v>124</v>
      </c>
      <c r="E41" s="39" t="s">
        <v>133</v>
      </c>
      <c r="F41" s="39" t="s">
        <v>134</v>
      </c>
      <c r="G41" s="39" t="s">
        <v>135</v>
      </c>
      <c r="H41" s="10" t="s">
        <v>136</v>
      </c>
      <c r="I41" s="35">
        <v>44581</v>
      </c>
      <c r="J41" s="35">
        <v>44926</v>
      </c>
      <c r="K41" s="11" t="s">
        <v>88</v>
      </c>
      <c r="L41" s="329"/>
    </row>
    <row r="42" spans="1:12" ht="110.1" customHeight="1">
      <c r="A42" s="355"/>
      <c r="B42" s="10" t="s">
        <v>94</v>
      </c>
      <c r="C42" s="332"/>
      <c r="D42" s="10" t="s">
        <v>124</v>
      </c>
      <c r="E42" s="39" t="s">
        <v>137</v>
      </c>
      <c r="F42" s="39" t="s">
        <v>138</v>
      </c>
      <c r="G42" s="39" t="s">
        <v>139</v>
      </c>
      <c r="H42" s="10" t="s">
        <v>140</v>
      </c>
      <c r="I42" s="35">
        <v>44581</v>
      </c>
      <c r="J42" s="35">
        <v>44926</v>
      </c>
      <c r="K42" s="11" t="s">
        <v>88</v>
      </c>
      <c r="L42" s="329"/>
    </row>
    <row r="43" spans="1:12" ht="110.1" customHeight="1">
      <c r="A43" s="355"/>
      <c r="B43" s="10" t="s">
        <v>21</v>
      </c>
      <c r="C43" s="332"/>
      <c r="D43" s="10" t="s">
        <v>141</v>
      </c>
      <c r="E43" s="39" t="s">
        <v>142</v>
      </c>
      <c r="F43" s="39" t="s">
        <v>143</v>
      </c>
      <c r="G43" s="40" t="s">
        <v>144</v>
      </c>
      <c r="H43" s="10" t="s">
        <v>145</v>
      </c>
      <c r="I43" s="35">
        <v>44621</v>
      </c>
      <c r="J43" s="35">
        <v>44742</v>
      </c>
      <c r="K43" s="11" t="s">
        <v>88</v>
      </c>
      <c r="L43" s="329"/>
    </row>
    <row r="44" spans="1:12" ht="110.1" customHeight="1">
      <c r="A44" s="355"/>
      <c r="B44" s="10" t="s">
        <v>21</v>
      </c>
      <c r="C44" s="332"/>
      <c r="D44" s="10" t="s">
        <v>141</v>
      </c>
      <c r="E44" s="39" t="s">
        <v>146</v>
      </c>
      <c r="F44" s="39" t="s">
        <v>147</v>
      </c>
      <c r="G44" s="39" t="s">
        <v>148</v>
      </c>
      <c r="H44" s="10" t="s">
        <v>145</v>
      </c>
      <c r="I44" s="35">
        <v>44774</v>
      </c>
      <c r="J44" s="35">
        <v>44834</v>
      </c>
      <c r="K44" s="11" t="s">
        <v>88</v>
      </c>
      <c r="L44" s="329"/>
    </row>
    <row r="45" spans="1:12" ht="147.94999999999999" customHeight="1">
      <c r="A45" s="355"/>
      <c r="B45" s="10" t="s">
        <v>21</v>
      </c>
      <c r="C45" s="333"/>
      <c r="D45" s="10" t="s">
        <v>141</v>
      </c>
      <c r="E45" s="39" t="s">
        <v>149</v>
      </c>
      <c r="F45" s="39" t="s">
        <v>150</v>
      </c>
      <c r="G45" s="41" t="s">
        <v>151</v>
      </c>
      <c r="H45" s="10" t="s">
        <v>152</v>
      </c>
      <c r="I45" s="35">
        <v>44835</v>
      </c>
      <c r="J45" s="35">
        <v>44895</v>
      </c>
      <c r="K45" s="11" t="s">
        <v>88</v>
      </c>
      <c r="L45" s="329"/>
    </row>
    <row r="46" spans="1:12" ht="76.5" customHeight="1">
      <c r="A46" s="355"/>
      <c r="B46" s="15" t="s">
        <v>3</v>
      </c>
      <c r="C46" s="16" t="s">
        <v>4</v>
      </c>
      <c r="D46" s="16" t="s">
        <v>5</v>
      </c>
      <c r="E46" s="16" t="s">
        <v>49</v>
      </c>
      <c r="F46" s="16" t="s">
        <v>50</v>
      </c>
      <c r="G46" s="16"/>
      <c r="H46" s="16"/>
      <c r="I46" s="17" t="s">
        <v>51</v>
      </c>
      <c r="J46" s="17" t="s">
        <v>52</v>
      </c>
      <c r="K46" s="18" t="s">
        <v>12</v>
      </c>
      <c r="L46" s="329"/>
    </row>
    <row r="47" spans="1:12" ht="76.5" customHeight="1">
      <c r="A47" s="355"/>
      <c r="B47" s="10" t="s">
        <v>15</v>
      </c>
      <c r="C47" s="331" t="s">
        <v>82</v>
      </c>
      <c r="D47" s="11" t="s">
        <v>153</v>
      </c>
      <c r="E47" s="10" t="s">
        <v>154</v>
      </c>
      <c r="F47" s="10" t="s">
        <v>155</v>
      </c>
      <c r="G47" s="10" t="s">
        <v>17</v>
      </c>
      <c r="H47" s="10" t="s">
        <v>17</v>
      </c>
      <c r="I47" s="12" t="s">
        <v>156</v>
      </c>
      <c r="J47" s="28">
        <v>0.3</v>
      </c>
      <c r="K47" s="327" t="s">
        <v>157</v>
      </c>
      <c r="L47" s="329"/>
    </row>
    <row r="48" spans="1:12" ht="76.5" customHeight="1">
      <c r="A48" s="355"/>
      <c r="B48" s="10" t="s">
        <v>15</v>
      </c>
      <c r="C48" s="332"/>
      <c r="D48" s="11" t="s">
        <v>153</v>
      </c>
      <c r="E48" s="10" t="s">
        <v>158</v>
      </c>
      <c r="F48" s="10" t="s">
        <v>155</v>
      </c>
      <c r="G48" s="10" t="s">
        <v>17</v>
      </c>
      <c r="H48" s="10" t="s">
        <v>17</v>
      </c>
      <c r="I48" s="12" t="s">
        <v>159</v>
      </c>
      <c r="J48" s="28">
        <v>0.3</v>
      </c>
      <c r="K48" s="327"/>
      <c r="L48" s="329"/>
    </row>
    <row r="49" spans="1:12" ht="73.5" customHeight="1">
      <c r="A49" s="355"/>
      <c r="B49" s="10" t="s">
        <v>15</v>
      </c>
      <c r="C49" s="332"/>
      <c r="D49" s="11" t="s">
        <v>153</v>
      </c>
      <c r="E49" s="10" t="s">
        <v>160</v>
      </c>
      <c r="F49" s="10" t="s">
        <v>155</v>
      </c>
      <c r="G49" s="10" t="s">
        <v>17</v>
      </c>
      <c r="H49" s="10" t="s">
        <v>17</v>
      </c>
      <c r="I49" s="12" t="s">
        <v>161</v>
      </c>
      <c r="J49" s="28">
        <v>0.3</v>
      </c>
      <c r="K49" s="327"/>
      <c r="L49" s="329"/>
    </row>
    <row r="50" spans="1:12" ht="73.5" customHeight="1">
      <c r="A50" s="355"/>
      <c r="B50" s="10" t="s">
        <v>21</v>
      </c>
      <c r="C50" s="332"/>
      <c r="D50" s="10" t="s">
        <v>83</v>
      </c>
      <c r="E50" s="10" t="s">
        <v>162</v>
      </c>
      <c r="F50" s="10" t="s">
        <v>155</v>
      </c>
      <c r="G50" s="10" t="s">
        <v>17</v>
      </c>
      <c r="H50" s="10" t="s">
        <v>17</v>
      </c>
      <c r="I50" s="12" t="s">
        <v>163</v>
      </c>
      <c r="J50" s="28">
        <v>1</v>
      </c>
      <c r="K50" s="327"/>
      <c r="L50" s="329"/>
    </row>
    <row r="51" spans="1:12" ht="73.5" customHeight="1">
      <c r="A51" s="355"/>
      <c r="B51" s="10" t="s">
        <v>21</v>
      </c>
      <c r="C51" s="332"/>
      <c r="D51" s="10" t="s">
        <v>119</v>
      </c>
      <c r="E51" s="10" t="s">
        <v>162</v>
      </c>
      <c r="F51" s="10" t="s">
        <v>54</v>
      </c>
      <c r="G51" s="10" t="s">
        <v>17</v>
      </c>
      <c r="H51" s="10" t="s">
        <v>17</v>
      </c>
      <c r="I51" s="12" t="s">
        <v>164</v>
      </c>
      <c r="J51" s="28">
        <v>1</v>
      </c>
      <c r="K51" s="327"/>
      <c r="L51" s="329"/>
    </row>
    <row r="52" spans="1:12" ht="73.5" customHeight="1">
      <c r="A52" s="355"/>
      <c r="B52" s="10" t="s">
        <v>21</v>
      </c>
      <c r="C52" s="332"/>
      <c r="D52" s="10" t="s">
        <v>124</v>
      </c>
      <c r="E52" s="10" t="s">
        <v>162</v>
      </c>
      <c r="F52" s="10" t="s">
        <v>155</v>
      </c>
      <c r="G52" s="10" t="s">
        <v>17</v>
      </c>
      <c r="H52" s="10" t="s">
        <v>17</v>
      </c>
      <c r="I52" s="12" t="s">
        <v>165</v>
      </c>
      <c r="J52" s="28">
        <v>1</v>
      </c>
      <c r="K52" s="327"/>
      <c r="L52" s="329"/>
    </row>
    <row r="53" spans="1:12" ht="73.5" customHeight="1">
      <c r="A53" s="355"/>
      <c r="B53" s="10" t="s">
        <v>21</v>
      </c>
      <c r="C53" s="333"/>
      <c r="D53" s="10" t="s">
        <v>141</v>
      </c>
      <c r="E53" s="10" t="s">
        <v>162</v>
      </c>
      <c r="F53" s="10" t="s">
        <v>155</v>
      </c>
      <c r="G53" s="10" t="s">
        <v>17</v>
      </c>
      <c r="H53" s="10" t="s">
        <v>17</v>
      </c>
      <c r="I53" s="12" t="s">
        <v>166</v>
      </c>
      <c r="J53" s="28">
        <v>1</v>
      </c>
      <c r="K53" s="327"/>
      <c r="L53" s="330"/>
    </row>
    <row r="54" spans="1:12" ht="39" customHeight="1">
      <c r="A54" s="334" t="s">
        <v>1163</v>
      </c>
      <c r="B54" s="334"/>
      <c r="C54" s="334"/>
      <c r="D54" s="334"/>
      <c r="E54" s="334"/>
      <c r="F54" s="334"/>
      <c r="G54" s="334"/>
      <c r="H54" s="334"/>
      <c r="I54" s="334"/>
      <c r="J54" s="334"/>
      <c r="K54" s="334"/>
      <c r="L54" s="334"/>
    </row>
    <row r="55" spans="1:12" ht="64.5" customHeight="1">
      <c r="A55" s="31" t="s">
        <v>2</v>
      </c>
      <c r="B55" s="31" t="s">
        <v>3</v>
      </c>
      <c r="C55" s="31" t="s">
        <v>4</v>
      </c>
      <c r="D55" s="31" t="s">
        <v>5</v>
      </c>
      <c r="E55" s="31" t="s">
        <v>6</v>
      </c>
      <c r="F55" s="31" t="s">
        <v>7</v>
      </c>
      <c r="G55" s="8" t="s">
        <v>8</v>
      </c>
      <c r="H55" s="8" t="s">
        <v>9</v>
      </c>
      <c r="I55" s="32" t="s">
        <v>10</v>
      </c>
      <c r="J55" s="32" t="s">
        <v>11</v>
      </c>
      <c r="K55" s="31" t="s">
        <v>12</v>
      </c>
      <c r="L55" s="31" t="s">
        <v>13</v>
      </c>
    </row>
    <row r="56" spans="1:12" ht="110.1" customHeight="1">
      <c r="A56" s="328" t="s">
        <v>1105</v>
      </c>
      <c r="B56" s="10" t="s">
        <v>21</v>
      </c>
      <c r="C56" s="328" t="s">
        <v>167</v>
      </c>
      <c r="D56" s="327" t="s">
        <v>1145</v>
      </c>
      <c r="E56" s="10" t="s">
        <v>177</v>
      </c>
      <c r="F56" s="10" t="s">
        <v>1103</v>
      </c>
      <c r="G56" s="12" t="s">
        <v>178</v>
      </c>
      <c r="H56" s="12" t="s">
        <v>173</v>
      </c>
      <c r="I56" s="12">
        <v>44562</v>
      </c>
      <c r="J56" s="12">
        <v>44926</v>
      </c>
      <c r="K56" s="331" t="s">
        <v>1106</v>
      </c>
      <c r="L56" s="328" t="s">
        <v>89</v>
      </c>
    </row>
    <row r="57" spans="1:12" ht="110.1" customHeight="1">
      <c r="A57" s="329"/>
      <c r="B57" s="10" t="s">
        <v>21</v>
      </c>
      <c r="C57" s="329"/>
      <c r="D57" s="327"/>
      <c r="E57" s="14" t="s">
        <v>179</v>
      </c>
      <c r="F57" s="14" t="s">
        <v>1104</v>
      </c>
      <c r="G57" s="12" t="s">
        <v>1222</v>
      </c>
      <c r="H57" s="12" t="s">
        <v>584</v>
      </c>
      <c r="I57" s="12">
        <v>44562</v>
      </c>
      <c r="J57" s="35">
        <v>44802</v>
      </c>
      <c r="K57" s="332"/>
      <c r="L57" s="329"/>
    </row>
    <row r="58" spans="1:12" ht="110.1" customHeight="1">
      <c r="A58" s="329"/>
      <c r="B58" s="10" t="s">
        <v>21</v>
      </c>
      <c r="C58" s="329"/>
      <c r="D58" s="355" t="s">
        <v>1146</v>
      </c>
      <c r="E58" s="10" t="s">
        <v>1148</v>
      </c>
      <c r="F58" s="11" t="s">
        <v>1165</v>
      </c>
      <c r="G58" s="35" t="s">
        <v>169</v>
      </c>
      <c r="H58" s="35" t="s">
        <v>170</v>
      </c>
      <c r="I58" s="25">
        <v>44562</v>
      </c>
      <c r="J58" s="35">
        <v>44926</v>
      </c>
      <c r="K58" s="332"/>
      <c r="L58" s="329"/>
    </row>
    <row r="59" spans="1:12" ht="110.1" customHeight="1">
      <c r="A59" s="329"/>
      <c r="B59" s="10" t="s">
        <v>21</v>
      </c>
      <c r="C59" s="329"/>
      <c r="D59" s="355"/>
      <c r="E59" s="10" t="s">
        <v>171</v>
      </c>
      <c r="F59" s="11" t="s">
        <v>1174</v>
      </c>
      <c r="G59" s="35" t="s">
        <v>172</v>
      </c>
      <c r="H59" s="35" t="s">
        <v>173</v>
      </c>
      <c r="I59" s="12">
        <v>44562</v>
      </c>
      <c r="J59" s="35">
        <v>44926</v>
      </c>
      <c r="K59" s="332"/>
      <c r="L59" s="329"/>
    </row>
    <row r="60" spans="1:12" ht="110.1" customHeight="1">
      <c r="A60" s="329"/>
      <c r="B60" s="10" t="s">
        <v>94</v>
      </c>
      <c r="C60" s="329"/>
      <c r="D60" s="355"/>
      <c r="E60" s="10" t="s">
        <v>1175</v>
      </c>
      <c r="F60" s="11" t="s">
        <v>1099</v>
      </c>
      <c r="G60" s="35" t="s">
        <v>174</v>
      </c>
      <c r="H60" s="35" t="s">
        <v>175</v>
      </c>
      <c r="I60" s="12">
        <v>44562</v>
      </c>
      <c r="J60" s="35">
        <v>44895</v>
      </c>
      <c r="K60" s="332"/>
      <c r="L60" s="329"/>
    </row>
    <row r="61" spans="1:12" ht="110.1" customHeight="1">
      <c r="A61" s="329"/>
      <c r="B61" s="10" t="s">
        <v>21</v>
      </c>
      <c r="C61" s="330"/>
      <c r="D61" s="355"/>
      <c r="E61" s="10" t="s">
        <v>1100</v>
      </c>
      <c r="F61" s="10" t="s">
        <v>1101</v>
      </c>
      <c r="G61" s="35" t="s">
        <v>1102</v>
      </c>
      <c r="H61" s="35" t="s">
        <v>176</v>
      </c>
      <c r="I61" s="12">
        <v>44562</v>
      </c>
      <c r="J61" s="35">
        <v>44629</v>
      </c>
      <c r="K61" s="333"/>
      <c r="L61" s="329"/>
    </row>
    <row r="62" spans="1:12" ht="36" customHeight="1">
      <c r="A62" s="329"/>
      <c r="B62" s="16" t="s">
        <v>3</v>
      </c>
      <c r="C62" s="16" t="s">
        <v>4</v>
      </c>
      <c r="D62" s="16" t="s">
        <v>5</v>
      </c>
      <c r="E62" s="16" t="s">
        <v>49</v>
      </c>
      <c r="F62" s="16" t="s">
        <v>50</v>
      </c>
      <c r="G62" s="16"/>
      <c r="H62" s="16"/>
      <c r="I62" s="16" t="s">
        <v>51</v>
      </c>
      <c r="J62" s="16" t="s">
        <v>52</v>
      </c>
      <c r="K62" s="16" t="s">
        <v>12</v>
      </c>
      <c r="L62" s="329"/>
    </row>
    <row r="63" spans="1:12" ht="69.75" customHeight="1">
      <c r="A63" s="329"/>
      <c r="B63" s="10" t="s">
        <v>180</v>
      </c>
      <c r="C63" s="327" t="s">
        <v>167</v>
      </c>
      <c r="D63" s="10" t="s">
        <v>17</v>
      </c>
      <c r="E63" s="10" t="s">
        <v>181</v>
      </c>
      <c r="F63" s="10" t="s">
        <v>182</v>
      </c>
      <c r="G63" s="42" t="s">
        <v>17</v>
      </c>
      <c r="H63" s="42" t="s">
        <v>17</v>
      </c>
      <c r="I63" s="12" t="s">
        <v>183</v>
      </c>
      <c r="J63" s="28">
        <v>1</v>
      </c>
      <c r="K63" s="327" t="s">
        <v>1106</v>
      </c>
      <c r="L63" s="329"/>
    </row>
    <row r="64" spans="1:12" ht="91.5" customHeight="1">
      <c r="A64" s="329"/>
      <c r="B64" s="10" t="s">
        <v>21</v>
      </c>
      <c r="C64" s="327"/>
      <c r="D64" s="327" t="s">
        <v>1146</v>
      </c>
      <c r="E64" s="10" t="s">
        <v>1014</v>
      </c>
      <c r="F64" s="10" t="s">
        <v>1015</v>
      </c>
      <c r="G64" s="42" t="s">
        <v>17</v>
      </c>
      <c r="H64" s="42" t="s">
        <v>17</v>
      </c>
      <c r="I64" s="12" t="s">
        <v>184</v>
      </c>
      <c r="J64" s="28" t="s">
        <v>1016</v>
      </c>
      <c r="K64" s="327"/>
      <c r="L64" s="329"/>
    </row>
    <row r="65" spans="1:12" ht="62.25" customHeight="1">
      <c r="A65" s="329"/>
      <c r="B65" s="10" t="s">
        <v>21</v>
      </c>
      <c r="C65" s="327"/>
      <c r="D65" s="327"/>
      <c r="E65" s="10" t="s">
        <v>185</v>
      </c>
      <c r="F65" s="10" t="s">
        <v>155</v>
      </c>
      <c r="G65" s="42" t="s">
        <v>17</v>
      </c>
      <c r="H65" s="42" t="s">
        <v>17</v>
      </c>
      <c r="I65" s="12" t="s">
        <v>186</v>
      </c>
      <c r="J65" s="28">
        <v>0.92</v>
      </c>
      <c r="K65" s="327"/>
      <c r="L65" s="329"/>
    </row>
    <row r="66" spans="1:12" ht="66" customHeight="1">
      <c r="A66" s="329"/>
      <c r="B66" s="10" t="s">
        <v>21</v>
      </c>
      <c r="C66" s="327"/>
      <c r="D66" s="327"/>
      <c r="E66" s="10" t="s">
        <v>187</v>
      </c>
      <c r="F66" s="10" t="s">
        <v>155</v>
      </c>
      <c r="G66" s="42" t="s">
        <v>17</v>
      </c>
      <c r="H66" s="42" t="s">
        <v>17</v>
      </c>
      <c r="I66" s="12" t="s">
        <v>188</v>
      </c>
      <c r="J66" s="28">
        <v>0.15</v>
      </c>
      <c r="K66" s="327"/>
      <c r="L66" s="329"/>
    </row>
    <row r="67" spans="1:12" ht="89.25" customHeight="1">
      <c r="A67" s="330"/>
      <c r="B67" s="10" t="s">
        <v>21</v>
      </c>
      <c r="C67" s="327"/>
      <c r="D67" s="10" t="s">
        <v>1145</v>
      </c>
      <c r="E67" s="10" t="s">
        <v>162</v>
      </c>
      <c r="F67" s="10" t="s">
        <v>155</v>
      </c>
      <c r="G67" s="42" t="s">
        <v>17</v>
      </c>
      <c r="H67" s="42" t="s">
        <v>17</v>
      </c>
      <c r="I67" s="12" t="s">
        <v>189</v>
      </c>
      <c r="J67" s="28">
        <v>1</v>
      </c>
      <c r="K67" s="327"/>
      <c r="L67" s="330"/>
    </row>
    <row r="68" spans="1:12" ht="33.75" customHeight="1">
      <c r="A68" s="334" t="s">
        <v>1162</v>
      </c>
      <c r="B68" s="334"/>
      <c r="C68" s="334"/>
      <c r="D68" s="334"/>
      <c r="E68" s="334"/>
      <c r="F68" s="334"/>
      <c r="G68" s="334"/>
      <c r="H68" s="334"/>
      <c r="I68" s="334"/>
      <c r="J68" s="334"/>
      <c r="K68" s="334"/>
      <c r="L68" s="334"/>
    </row>
    <row r="69" spans="1:12" ht="64.5" customHeight="1">
      <c r="A69" s="31" t="s">
        <v>2</v>
      </c>
      <c r="B69" s="31" t="s">
        <v>3</v>
      </c>
      <c r="C69" s="31" t="s">
        <v>4</v>
      </c>
      <c r="D69" s="31" t="s">
        <v>5</v>
      </c>
      <c r="E69" s="31" t="s">
        <v>6</v>
      </c>
      <c r="F69" s="31" t="s">
        <v>7</v>
      </c>
      <c r="G69" s="8" t="s">
        <v>8</v>
      </c>
      <c r="H69" s="8" t="s">
        <v>9</v>
      </c>
      <c r="I69" s="32" t="s">
        <v>10</v>
      </c>
      <c r="J69" s="32" t="s">
        <v>11</v>
      </c>
      <c r="K69" s="31" t="s">
        <v>12</v>
      </c>
      <c r="L69" s="31" t="s">
        <v>13</v>
      </c>
    </row>
    <row r="70" spans="1:12" ht="85.5" customHeight="1">
      <c r="A70" s="331" t="s">
        <v>1107</v>
      </c>
      <c r="B70" s="10" t="s">
        <v>21</v>
      </c>
      <c r="C70" s="331" t="s">
        <v>1150</v>
      </c>
      <c r="D70" s="327" t="s">
        <v>1151</v>
      </c>
      <c r="E70" s="10" t="s">
        <v>1108</v>
      </c>
      <c r="F70" s="11" t="s">
        <v>1109</v>
      </c>
      <c r="G70" s="35" t="s">
        <v>1154</v>
      </c>
      <c r="H70" s="25" t="s">
        <v>168</v>
      </c>
      <c r="I70" s="35">
        <v>44593</v>
      </c>
      <c r="J70" s="35">
        <v>44926</v>
      </c>
      <c r="K70" s="331" t="s">
        <v>1110</v>
      </c>
      <c r="L70" s="344" t="s">
        <v>20</v>
      </c>
    </row>
    <row r="71" spans="1:12" ht="110.1" customHeight="1">
      <c r="A71" s="332"/>
      <c r="B71" s="10" t="s">
        <v>21</v>
      </c>
      <c r="C71" s="332"/>
      <c r="D71" s="327"/>
      <c r="E71" s="10" t="s">
        <v>1166</v>
      </c>
      <c r="F71" s="11" t="s">
        <v>1111</v>
      </c>
      <c r="G71" s="35" t="s">
        <v>1221</v>
      </c>
      <c r="H71" s="35" t="s">
        <v>1220</v>
      </c>
      <c r="I71" s="25">
        <v>44593</v>
      </c>
      <c r="J71" s="35">
        <v>44926</v>
      </c>
      <c r="K71" s="332"/>
      <c r="L71" s="344"/>
    </row>
    <row r="72" spans="1:12" ht="110.1" customHeight="1">
      <c r="A72" s="332"/>
      <c r="B72" s="10" t="s">
        <v>21</v>
      </c>
      <c r="C72" s="332"/>
      <c r="D72" s="327"/>
      <c r="E72" s="10" t="s">
        <v>1112</v>
      </c>
      <c r="F72" s="11" t="s">
        <v>1113</v>
      </c>
      <c r="G72" s="35" t="s">
        <v>1114</v>
      </c>
      <c r="H72" s="35" t="s">
        <v>173</v>
      </c>
      <c r="I72" s="12">
        <v>44593</v>
      </c>
      <c r="J72" s="35">
        <v>44926</v>
      </c>
      <c r="K72" s="332"/>
      <c r="L72" s="344"/>
    </row>
    <row r="73" spans="1:12" ht="110.1" customHeight="1">
      <c r="A73" s="332"/>
      <c r="B73" s="10" t="s">
        <v>94</v>
      </c>
      <c r="C73" s="332"/>
      <c r="D73" s="327"/>
      <c r="E73" s="10" t="s">
        <v>1115</v>
      </c>
      <c r="F73" s="14" t="s">
        <v>1116</v>
      </c>
      <c r="G73" s="35" t="s">
        <v>1167</v>
      </c>
      <c r="H73" s="35" t="s">
        <v>1168</v>
      </c>
      <c r="I73" s="12">
        <v>44593</v>
      </c>
      <c r="J73" s="35">
        <v>44926</v>
      </c>
      <c r="K73" s="332"/>
      <c r="L73" s="344"/>
    </row>
    <row r="74" spans="1:12" ht="110.1" customHeight="1">
      <c r="A74" s="332"/>
      <c r="B74" s="10" t="s">
        <v>21</v>
      </c>
      <c r="C74" s="332"/>
      <c r="D74" s="327"/>
      <c r="E74" s="10" t="s">
        <v>1117</v>
      </c>
      <c r="F74" s="10" t="s">
        <v>1118</v>
      </c>
      <c r="G74" s="35" t="s">
        <v>1119</v>
      </c>
      <c r="H74" s="25" t="s">
        <v>1120</v>
      </c>
      <c r="I74" s="12">
        <v>44593</v>
      </c>
      <c r="J74" s="35">
        <v>44742</v>
      </c>
      <c r="K74" s="332"/>
      <c r="L74" s="344"/>
    </row>
    <row r="75" spans="1:12" ht="110.1" customHeight="1">
      <c r="A75" s="332"/>
      <c r="B75" s="10" t="s">
        <v>21</v>
      </c>
      <c r="C75" s="332"/>
      <c r="D75" s="10" t="s">
        <v>1152</v>
      </c>
      <c r="E75" s="10" t="s">
        <v>177</v>
      </c>
      <c r="F75" s="14" t="s">
        <v>1121</v>
      </c>
      <c r="G75" s="12" t="s">
        <v>1122</v>
      </c>
      <c r="H75" s="25" t="s">
        <v>173</v>
      </c>
      <c r="I75" s="12">
        <v>44593</v>
      </c>
      <c r="J75" s="12">
        <v>44926</v>
      </c>
      <c r="K75" s="332"/>
      <c r="L75" s="344"/>
    </row>
    <row r="76" spans="1:12" ht="110.1" customHeight="1">
      <c r="A76" s="332"/>
      <c r="B76" s="10" t="s">
        <v>21</v>
      </c>
      <c r="C76" s="333"/>
      <c r="D76" s="14" t="s">
        <v>1153</v>
      </c>
      <c r="E76" s="14" t="s">
        <v>1123</v>
      </c>
      <c r="F76" s="14" t="s">
        <v>1124</v>
      </c>
      <c r="G76" s="35" t="s">
        <v>1125</v>
      </c>
      <c r="H76" s="35" t="s">
        <v>1219</v>
      </c>
      <c r="I76" s="12">
        <v>44593</v>
      </c>
      <c r="J76" s="12">
        <v>44926</v>
      </c>
      <c r="K76" s="297"/>
      <c r="L76" s="344"/>
    </row>
    <row r="77" spans="1:12" ht="66" customHeight="1">
      <c r="A77" s="332"/>
      <c r="B77" s="16" t="s">
        <v>3</v>
      </c>
      <c r="C77" s="16" t="s">
        <v>4</v>
      </c>
      <c r="D77" s="16" t="s">
        <v>5</v>
      </c>
      <c r="E77" s="16" t="s">
        <v>49</v>
      </c>
      <c r="F77" s="16" t="s">
        <v>50</v>
      </c>
      <c r="G77" s="16"/>
      <c r="H77" s="16"/>
      <c r="I77" s="16" t="s">
        <v>51</v>
      </c>
      <c r="J77" s="16" t="s">
        <v>52</v>
      </c>
      <c r="K77" s="16" t="s">
        <v>12</v>
      </c>
      <c r="L77" s="344"/>
    </row>
    <row r="78" spans="1:12" ht="69.75" customHeight="1">
      <c r="A78" s="332"/>
      <c r="B78" s="10" t="s">
        <v>180</v>
      </c>
      <c r="C78" s="338" t="s">
        <v>1150</v>
      </c>
      <c r="D78" s="10" t="s">
        <v>17</v>
      </c>
      <c r="E78" s="14" t="s">
        <v>1147</v>
      </c>
      <c r="F78" s="10" t="s">
        <v>59</v>
      </c>
      <c r="G78" s="42" t="s">
        <v>17</v>
      </c>
      <c r="H78" s="42" t="s">
        <v>17</v>
      </c>
      <c r="I78" s="25" t="s">
        <v>1126</v>
      </c>
      <c r="J78" s="28">
        <v>1</v>
      </c>
      <c r="K78" s="327" t="s">
        <v>1110</v>
      </c>
      <c r="L78" s="344"/>
    </row>
    <row r="79" spans="1:12" ht="91.5" customHeight="1">
      <c r="A79" s="332"/>
      <c r="B79" s="10" t="s">
        <v>21</v>
      </c>
      <c r="C79" s="339"/>
      <c r="D79" s="327" t="s">
        <v>1151</v>
      </c>
      <c r="E79" s="14" t="s">
        <v>1127</v>
      </c>
      <c r="F79" s="10" t="s">
        <v>247</v>
      </c>
      <c r="G79" s="42" t="s">
        <v>17</v>
      </c>
      <c r="H79" s="42" t="s">
        <v>17</v>
      </c>
      <c r="I79" s="25" t="s">
        <v>1128</v>
      </c>
      <c r="J79" s="28">
        <v>1</v>
      </c>
      <c r="K79" s="327"/>
      <c r="L79" s="344"/>
    </row>
    <row r="80" spans="1:12" ht="62.25" customHeight="1">
      <c r="A80" s="332"/>
      <c r="B80" s="10" t="s">
        <v>21</v>
      </c>
      <c r="C80" s="339"/>
      <c r="D80" s="327"/>
      <c r="E80" s="14" t="s">
        <v>1129</v>
      </c>
      <c r="F80" s="14" t="s">
        <v>247</v>
      </c>
      <c r="G80" s="42" t="s">
        <v>17</v>
      </c>
      <c r="H80" s="42" t="s">
        <v>17</v>
      </c>
      <c r="I80" s="25" t="s">
        <v>1130</v>
      </c>
      <c r="J80" s="28">
        <v>1</v>
      </c>
      <c r="K80" s="327"/>
      <c r="L80" s="344"/>
    </row>
    <row r="81" spans="1:12" ht="66" customHeight="1">
      <c r="A81" s="332"/>
      <c r="B81" s="10" t="s">
        <v>21</v>
      </c>
      <c r="C81" s="339"/>
      <c r="D81" s="327"/>
      <c r="E81" s="14" t="s">
        <v>1131</v>
      </c>
      <c r="F81" s="14" t="s">
        <v>59</v>
      </c>
      <c r="G81" s="42" t="s">
        <v>17</v>
      </c>
      <c r="H81" s="42" t="s">
        <v>17</v>
      </c>
      <c r="I81" s="25" t="s">
        <v>1132</v>
      </c>
      <c r="J81" s="28">
        <v>1</v>
      </c>
      <c r="K81" s="327"/>
      <c r="L81" s="344"/>
    </row>
    <row r="82" spans="1:12" ht="75.75" customHeight="1">
      <c r="A82" s="332"/>
      <c r="B82" s="10" t="s">
        <v>21</v>
      </c>
      <c r="C82" s="339"/>
      <c r="D82" s="10" t="s">
        <v>1152</v>
      </c>
      <c r="E82" s="41" t="s">
        <v>1169</v>
      </c>
      <c r="F82" s="14" t="s">
        <v>59</v>
      </c>
      <c r="G82" s="42" t="s">
        <v>17</v>
      </c>
      <c r="H82" s="42" t="s">
        <v>17</v>
      </c>
      <c r="I82" s="25" t="s">
        <v>1133</v>
      </c>
      <c r="J82" s="28">
        <v>1</v>
      </c>
      <c r="K82" s="327"/>
      <c r="L82" s="344"/>
    </row>
    <row r="83" spans="1:12" ht="90" customHeight="1">
      <c r="A83" s="333"/>
      <c r="B83" s="10" t="s">
        <v>21</v>
      </c>
      <c r="C83" s="340"/>
      <c r="D83" s="14" t="s">
        <v>1153</v>
      </c>
      <c r="E83" s="14" t="s">
        <v>1170</v>
      </c>
      <c r="F83" s="10" t="s">
        <v>59</v>
      </c>
      <c r="G83" s="42" t="s">
        <v>17</v>
      </c>
      <c r="H83" s="42" t="s">
        <v>17</v>
      </c>
      <c r="I83" s="25" t="s">
        <v>1134</v>
      </c>
      <c r="J83" s="28">
        <v>1</v>
      </c>
      <c r="K83" s="327"/>
      <c r="L83" s="344"/>
    </row>
    <row r="84" spans="1:12" ht="44.25" customHeight="1">
      <c r="A84" s="334" t="s">
        <v>190</v>
      </c>
      <c r="B84" s="334"/>
      <c r="C84" s="334"/>
      <c r="D84" s="334"/>
      <c r="E84" s="334"/>
      <c r="F84" s="334"/>
      <c r="G84" s="334"/>
      <c r="H84" s="334"/>
      <c r="I84" s="334"/>
      <c r="J84" s="334"/>
      <c r="K84" s="334"/>
      <c r="L84" s="334"/>
    </row>
    <row r="85" spans="1:12" ht="66" customHeight="1">
      <c r="A85" s="31" t="s">
        <v>2</v>
      </c>
      <c r="B85" s="8" t="s">
        <v>3</v>
      </c>
      <c r="C85" s="8" t="s">
        <v>4</v>
      </c>
      <c r="D85" s="8" t="s">
        <v>5</v>
      </c>
      <c r="E85" s="8" t="s">
        <v>6</v>
      </c>
      <c r="F85" s="8" t="s">
        <v>7</v>
      </c>
      <c r="G85" s="8" t="s">
        <v>8</v>
      </c>
      <c r="H85" s="8" t="s">
        <v>9</v>
      </c>
      <c r="I85" s="9" t="s">
        <v>10</v>
      </c>
      <c r="J85" s="9" t="s">
        <v>11</v>
      </c>
      <c r="K85" s="8" t="s">
        <v>12</v>
      </c>
      <c r="L85" s="8" t="s">
        <v>13</v>
      </c>
    </row>
    <row r="86" spans="1:12" ht="66" customHeight="1">
      <c r="A86" s="328" t="s">
        <v>1107</v>
      </c>
      <c r="B86" s="294" t="s">
        <v>94</v>
      </c>
      <c r="C86" s="331" t="s">
        <v>191</v>
      </c>
      <c r="D86" s="331" t="s">
        <v>192</v>
      </c>
      <c r="E86" s="10" t="s">
        <v>193</v>
      </c>
      <c r="F86" s="10" t="s">
        <v>194</v>
      </c>
      <c r="G86" s="35" t="s">
        <v>195</v>
      </c>
      <c r="H86" s="35" t="s">
        <v>196</v>
      </c>
      <c r="I86" s="12">
        <v>44593</v>
      </c>
      <c r="J86" s="35">
        <v>44926</v>
      </c>
      <c r="K86" s="331" t="s">
        <v>1155</v>
      </c>
      <c r="L86" s="335" t="s">
        <v>89</v>
      </c>
    </row>
    <row r="87" spans="1:12" ht="43.5" customHeight="1">
      <c r="A87" s="329"/>
      <c r="B87" s="294" t="s">
        <v>21</v>
      </c>
      <c r="C87" s="332"/>
      <c r="D87" s="332"/>
      <c r="E87" s="10" t="s">
        <v>197</v>
      </c>
      <c r="F87" s="10" t="s">
        <v>198</v>
      </c>
      <c r="G87" s="35" t="s">
        <v>199</v>
      </c>
      <c r="H87" s="35" t="s">
        <v>196</v>
      </c>
      <c r="I87" s="12">
        <v>44593</v>
      </c>
      <c r="J87" s="35">
        <v>44926</v>
      </c>
      <c r="K87" s="332"/>
      <c r="L87" s="336"/>
    </row>
    <row r="88" spans="1:12" ht="57" customHeight="1">
      <c r="A88" s="329"/>
      <c r="B88" s="294" t="s">
        <v>94</v>
      </c>
      <c r="C88" s="332"/>
      <c r="D88" s="332"/>
      <c r="E88" s="10" t="s">
        <v>200</v>
      </c>
      <c r="F88" s="11" t="s">
        <v>201</v>
      </c>
      <c r="G88" s="35" t="s">
        <v>202</v>
      </c>
      <c r="H88" s="35" t="s">
        <v>196</v>
      </c>
      <c r="I88" s="12">
        <v>44593</v>
      </c>
      <c r="J88" s="35">
        <v>44926</v>
      </c>
      <c r="K88" s="332"/>
      <c r="L88" s="336"/>
    </row>
    <row r="89" spans="1:12" ht="84.75" customHeight="1">
      <c r="A89" s="329"/>
      <c r="B89" s="294" t="s">
        <v>21</v>
      </c>
      <c r="C89" s="332"/>
      <c r="D89" s="332"/>
      <c r="E89" s="10" t="s">
        <v>203</v>
      </c>
      <c r="F89" s="11" t="s">
        <v>204</v>
      </c>
      <c r="G89" s="35" t="s">
        <v>205</v>
      </c>
      <c r="H89" s="35" t="s">
        <v>196</v>
      </c>
      <c r="I89" s="35">
        <v>44572</v>
      </c>
      <c r="J89" s="35">
        <v>44926</v>
      </c>
      <c r="K89" s="332"/>
      <c r="L89" s="336"/>
    </row>
    <row r="90" spans="1:12" ht="132.75" customHeight="1">
      <c r="A90" s="329"/>
      <c r="B90" s="294" t="s">
        <v>21</v>
      </c>
      <c r="C90" s="332"/>
      <c r="D90" s="332"/>
      <c r="E90" s="10" t="s">
        <v>1156</v>
      </c>
      <c r="F90" s="11" t="s">
        <v>1157</v>
      </c>
      <c r="G90" s="35" t="s">
        <v>1158</v>
      </c>
      <c r="H90" s="35" t="s">
        <v>1159</v>
      </c>
      <c r="I90" s="35">
        <v>44593</v>
      </c>
      <c r="J90" s="35">
        <v>44926</v>
      </c>
      <c r="K90" s="332"/>
      <c r="L90" s="336"/>
    </row>
    <row r="91" spans="1:12" ht="122.25" customHeight="1">
      <c r="A91" s="329"/>
      <c r="B91" s="294" t="s">
        <v>21</v>
      </c>
      <c r="C91" s="332"/>
      <c r="D91" s="333"/>
      <c r="E91" s="11" t="s">
        <v>206</v>
      </c>
      <c r="F91" s="11" t="s">
        <v>207</v>
      </c>
      <c r="G91" s="35" t="s">
        <v>1017</v>
      </c>
      <c r="H91" s="35" t="s">
        <v>208</v>
      </c>
      <c r="I91" s="12">
        <v>44593</v>
      </c>
      <c r="J91" s="35">
        <v>44926</v>
      </c>
      <c r="K91" s="332"/>
      <c r="L91" s="336"/>
    </row>
    <row r="92" spans="1:12" ht="99.75" customHeight="1">
      <c r="A92" s="329"/>
      <c r="B92" s="294" t="s">
        <v>21</v>
      </c>
      <c r="C92" s="332"/>
      <c r="D92" s="328" t="s">
        <v>1135</v>
      </c>
      <c r="E92" s="11" t="s">
        <v>209</v>
      </c>
      <c r="F92" s="11" t="s">
        <v>210</v>
      </c>
      <c r="G92" s="35" t="s">
        <v>211</v>
      </c>
      <c r="H92" s="35" t="s">
        <v>196</v>
      </c>
      <c r="I92" s="12">
        <v>44593</v>
      </c>
      <c r="J92" s="35">
        <v>44926</v>
      </c>
      <c r="K92" s="332"/>
      <c r="L92" s="336"/>
    </row>
    <row r="93" spans="1:12" ht="109.5" customHeight="1">
      <c r="A93" s="329"/>
      <c r="B93" s="294" t="s">
        <v>21</v>
      </c>
      <c r="C93" s="332"/>
      <c r="D93" s="343"/>
      <c r="E93" s="11" t="s">
        <v>212</v>
      </c>
      <c r="F93" s="11" t="s">
        <v>213</v>
      </c>
      <c r="G93" s="35" t="s">
        <v>214</v>
      </c>
      <c r="H93" s="35" t="s">
        <v>196</v>
      </c>
      <c r="I93" s="12">
        <v>44593</v>
      </c>
      <c r="J93" s="35">
        <v>44926</v>
      </c>
      <c r="K93" s="332"/>
      <c r="L93" s="336"/>
    </row>
    <row r="94" spans="1:12" ht="110.1" customHeight="1">
      <c r="A94" s="329"/>
      <c r="B94" s="294" t="s">
        <v>21</v>
      </c>
      <c r="C94" s="332"/>
      <c r="D94" s="331" t="s">
        <v>215</v>
      </c>
      <c r="E94" s="11" t="s">
        <v>1018</v>
      </c>
      <c r="F94" s="11" t="s">
        <v>1019</v>
      </c>
      <c r="G94" s="35" t="s">
        <v>1020</v>
      </c>
      <c r="H94" s="35" t="s">
        <v>216</v>
      </c>
      <c r="I94" s="12">
        <v>44593</v>
      </c>
      <c r="J94" s="35">
        <v>44895</v>
      </c>
      <c r="K94" s="332"/>
      <c r="L94" s="336"/>
    </row>
    <row r="95" spans="1:12" ht="110.1" customHeight="1">
      <c r="A95" s="329"/>
      <c r="B95" s="294" t="s">
        <v>94</v>
      </c>
      <c r="C95" s="332"/>
      <c r="D95" s="332"/>
      <c r="E95" s="11" t="s">
        <v>217</v>
      </c>
      <c r="F95" s="11" t="s">
        <v>218</v>
      </c>
      <c r="G95" s="35" t="s">
        <v>1160</v>
      </c>
      <c r="H95" s="35" t="s">
        <v>196</v>
      </c>
      <c r="I95" s="35">
        <v>44572</v>
      </c>
      <c r="J95" s="35">
        <v>44926</v>
      </c>
      <c r="K95" s="332"/>
      <c r="L95" s="336"/>
    </row>
    <row r="96" spans="1:12" ht="138" customHeight="1">
      <c r="A96" s="329"/>
      <c r="B96" s="294" t="s">
        <v>94</v>
      </c>
      <c r="C96" s="333"/>
      <c r="D96" s="333"/>
      <c r="E96" s="11" t="s">
        <v>585</v>
      </c>
      <c r="F96" s="11" t="s">
        <v>587</v>
      </c>
      <c r="G96" s="11" t="s">
        <v>586</v>
      </c>
      <c r="H96" s="35" t="s">
        <v>208</v>
      </c>
      <c r="I96" s="12">
        <v>44593</v>
      </c>
      <c r="J96" s="35">
        <v>44926</v>
      </c>
      <c r="K96" s="333"/>
      <c r="L96" s="336"/>
    </row>
    <row r="97" spans="1:12" s="43" customFormat="1" ht="57.75" customHeight="1">
      <c r="A97" s="329"/>
      <c r="B97" s="15" t="s">
        <v>3</v>
      </c>
      <c r="C97" s="16" t="s">
        <v>4</v>
      </c>
      <c r="D97" s="16" t="s">
        <v>5</v>
      </c>
      <c r="E97" s="16" t="s">
        <v>49</v>
      </c>
      <c r="F97" s="16" t="s">
        <v>50</v>
      </c>
      <c r="G97" s="16"/>
      <c r="H97" s="16"/>
      <c r="I97" s="17" t="s">
        <v>51</v>
      </c>
      <c r="J97" s="17" t="s">
        <v>52</v>
      </c>
      <c r="K97" s="18" t="s">
        <v>12</v>
      </c>
      <c r="L97" s="336"/>
    </row>
    <row r="98" spans="1:12" ht="70.5" customHeight="1">
      <c r="A98" s="329"/>
      <c r="B98" s="19" t="s">
        <v>15</v>
      </c>
      <c r="C98" s="338" t="s">
        <v>191</v>
      </c>
      <c r="D98" s="10" t="s">
        <v>17</v>
      </c>
      <c r="E98" s="10" t="s">
        <v>1021</v>
      </c>
      <c r="F98" s="10" t="s">
        <v>54</v>
      </c>
      <c r="G98" s="10" t="s">
        <v>17</v>
      </c>
      <c r="H98" s="10" t="s">
        <v>17</v>
      </c>
      <c r="I98" s="25" t="s">
        <v>1136</v>
      </c>
      <c r="J98" s="28">
        <v>1</v>
      </c>
      <c r="K98" s="338" t="s">
        <v>1137</v>
      </c>
      <c r="L98" s="336"/>
    </row>
    <row r="99" spans="1:12" ht="56.25" customHeight="1">
      <c r="A99" s="329"/>
      <c r="B99" s="294" t="s">
        <v>94</v>
      </c>
      <c r="C99" s="339"/>
      <c r="D99" s="331" t="s">
        <v>192</v>
      </c>
      <c r="E99" s="10" t="s">
        <v>219</v>
      </c>
      <c r="F99" s="10" t="s">
        <v>220</v>
      </c>
      <c r="G99" s="10" t="s">
        <v>17</v>
      </c>
      <c r="H99" s="10" t="s">
        <v>17</v>
      </c>
      <c r="I99" s="25" t="s">
        <v>1138</v>
      </c>
      <c r="J99" s="28">
        <v>1</v>
      </c>
      <c r="K99" s="339"/>
      <c r="L99" s="336"/>
    </row>
    <row r="100" spans="1:12" ht="62.25" customHeight="1">
      <c r="A100" s="329"/>
      <c r="B100" s="294" t="s">
        <v>21</v>
      </c>
      <c r="C100" s="339"/>
      <c r="D100" s="332"/>
      <c r="E100" s="10" t="s">
        <v>221</v>
      </c>
      <c r="F100" s="10" t="s">
        <v>220</v>
      </c>
      <c r="G100" s="10" t="s">
        <v>17</v>
      </c>
      <c r="H100" s="10" t="s">
        <v>17</v>
      </c>
      <c r="I100" s="25" t="s">
        <v>1139</v>
      </c>
      <c r="J100" s="28">
        <v>1</v>
      </c>
      <c r="K100" s="339"/>
      <c r="L100" s="336"/>
    </row>
    <row r="101" spans="1:12" ht="62.25" customHeight="1">
      <c r="A101" s="329"/>
      <c r="B101" s="294" t="s">
        <v>94</v>
      </c>
      <c r="C101" s="339"/>
      <c r="D101" s="332"/>
      <c r="E101" s="10" t="s">
        <v>222</v>
      </c>
      <c r="F101" s="10" t="s">
        <v>220</v>
      </c>
      <c r="G101" s="10" t="s">
        <v>17</v>
      </c>
      <c r="H101" s="10" t="s">
        <v>17</v>
      </c>
      <c r="I101" s="25" t="s">
        <v>1140</v>
      </c>
      <c r="J101" s="28">
        <v>1</v>
      </c>
      <c r="K101" s="339"/>
      <c r="L101" s="336"/>
    </row>
    <row r="102" spans="1:12" ht="64.5" customHeight="1">
      <c r="A102" s="329"/>
      <c r="B102" s="19" t="s">
        <v>21</v>
      </c>
      <c r="C102" s="339"/>
      <c r="D102" s="333"/>
      <c r="E102" s="10" t="s">
        <v>223</v>
      </c>
      <c r="F102" s="10" t="s">
        <v>220</v>
      </c>
      <c r="G102" s="10" t="s">
        <v>17</v>
      </c>
      <c r="H102" s="10" t="s">
        <v>17</v>
      </c>
      <c r="I102" s="25" t="s">
        <v>1141</v>
      </c>
      <c r="J102" s="28">
        <v>1</v>
      </c>
      <c r="K102" s="339"/>
      <c r="L102" s="336"/>
    </row>
    <row r="103" spans="1:12" ht="64.5" customHeight="1">
      <c r="A103" s="329"/>
      <c r="B103" s="294" t="s">
        <v>94</v>
      </c>
      <c r="C103" s="339"/>
      <c r="D103" s="341" t="s">
        <v>1142</v>
      </c>
      <c r="E103" s="10" t="s">
        <v>224</v>
      </c>
      <c r="F103" s="10" t="s">
        <v>220</v>
      </c>
      <c r="G103" s="10" t="s">
        <v>17</v>
      </c>
      <c r="H103" s="10" t="s">
        <v>17</v>
      </c>
      <c r="I103" s="25" t="s">
        <v>1143</v>
      </c>
      <c r="J103" s="28">
        <v>1</v>
      </c>
      <c r="K103" s="339"/>
      <c r="L103" s="336"/>
    </row>
    <row r="104" spans="1:12" ht="64.5" customHeight="1">
      <c r="A104" s="329"/>
      <c r="B104" s="19" t="s">
        <v>21</v>
      </c>
      <c r="C104" s="339"/>
      <c r="D104" s="342"/>
      <c r="E104" s="295" t="s">
        <v>225</v>
      </c>
      <c r="F104" s="295" t="s">
        <v>220</v>
      </c>
      <c r="G104" s="10" t="s">
        <v>17</v>
      </c>
      <c r="H104" s="10" t="s">
        <v>17</v>
      </c>
      <c r="I104" s="25" t="s">
        <v>1144</v>
      </c>
      <c r="J104" s="296">
        <v>1</v>
      </c>
      <c r="K104" s="339"/>
      <c r="L104" s="336"/>
    </row>
    <row r="105" spans="1:12" ht="51.75" customHeight="1">
      <c r="A105" s="329"/>
      <c r="B105" s="294" t="s">
        <v>94</v>
      </c>
      <c r="C105" s="339"/>
      <c r="D105" s="341" t="s">
        <v>215</v>
      </c>
      <c r="E105" s="10" t="s">
        <v>226</v>
      </c>
      <c r="F105" s="10" t="s">
        <v>220</v>
      </c>
      <c r="G105" s="10" t="s">
        <v>17</v>
      </c>
      <c r="H105" s="10" t="s">
        <v>17</v>
      </c>
      <c r="I105" s="25" t="s">
        <v>1161</v>
      </c>
      <c r="J105" s="28">
        <v>1</v>
      </c>
      <c r="K105" s="340"/>
      <c r="L105" s="337"/>
    </row>
    <row r="106" spans="1:12" ht="64.5" customHeight="1">
      <c r="A106" s="330"/>
      <c r="B106" s="19" t="s">
        <v>21</v>
      </c>
      <c r="C106" s="340"/>
      <c r="D106" s="342"/>
      <c r="E106" s="295" t="s">
        <v>1223</v>
      </c>
      <c r="F106" s="10" t="s">
        <v>54</v>
      </c>
      <c r="G106" s="10" t="s">
        <v>17</v>
      </c>
      <c r="H106" s="10" t="s">
        <v>17</v>
      </c>
      <c r="I106" s="25" t="s">
        <v>1224</v>
      </c>
      <c r="J106" s="296">
        <v>0</v>
      </c>
      <c r="K106" s="326"/>
      <c r="L106" s="325"/>
    </row>
    <row r="107" spans="1:12" ht="39.75" customHeight="1">
      <c r="A107" s="334" t="s">
        <v>227</v>
      </c>
      <c r="B107" s="334"/>
      <c r="C107" s="360"/>
      <c r="D107" s="334"/>
      <c r="E107" s="334"/>
      <c r="F107" s="334"/>
      <c r="G107" s="334"/>
      <c r="H107" s="334"/>
      <c r="I107" s="334"/>
      <c r="J107" s="334"/>
      <c r="K107" s="334"/>
      <c r="L107" s="334"/>
    </row>
    <row r="108" spans="1:12" ht="64.5" customHeight="1">
      <c r="A108" s="31" t="s">
        <v>2</v>
      </c>
      <c r="B108" s="8" t="s">
        <v>3</v>
      </c>
      <c r="C108" s="8" t="s">
        <v>4</v>
      </c>
      <c r="D108" s="8" t="s">
        <v>5</v>
      </c>
      <c r="E108" s="8" t="s">
        <v>6</v>
      </c>
      <c r="F108" s="8" t="s">
        <v>7</v>
      </c>
      <c r="G108" s="8" t="s">
        <v>8</v>
      </c>
      <c r="H108" s="8" t="s">
        <v>9</v>
      </c>
      <c r="I108" s="9" t="s">
        <v>10</v>
      </c>
      <c r="J108" s="9" t="s">
        <v>11</v>
      </c>
      <c r="K108" s="8" t="s">
        <v>12</v>
      </c>
      <c r="L108" s="8" t="s">
        <v>13</v>
      </c>
    </row>
    <row r="109" spans="1:12" ht="81" customHeight="1">
      <c r="A109" s="355" t="s">
        <v>228</v>
      </c>
      <c r="B109" s="11" t="s">
        <v>21</v>
      </c>
      <c r="C109" s="356" t="s">
        <v>229</v>
      </c>
      <c r="D109" s="344" t="s">
        <v>230</v>
      </c>
      <c r="E109" s="34" t="s">
        <v>231</v>
      </c>
      <c r="F109" s="34" t="s">
        <v>232</v>
      </c>
      <c r="G109" s="34" t="s">
        <v>233</v>
      </c>
      <c r="H109" s="34">
        <v>1</v>
      </c>
      <c r="I109" s="35">
        <v>44593</v>
      </c>
      <c r="J109" s="35">
        <v>44681</v>
      </c>
      <c r="K109" s="357" t="s">
        <v>234</v>
      </c>
      <c r="L109" s="349" t="s">
        <v>89</v>
      </c>
    </row>
    <row r="110" spans="1:12" ht="75.75" customHeight="1">
      <c r="A110" s="355"/>
      <c r="B110" s="11" t="s">
        <v>21</v>
      </c>
      <c r="C110" s="356"/>
      <c r="D110" s="344"/>
      <c r="E110" s="34" t="s">
        <v>1022</v>
      </c>
      <c r="F110" s="34" t="s">
        <v>235</v>
      </c>
      <c r="G110" s="34" t="s">
        <v>236</v>
      </c>
      <c r="H110" s="34" t="s">
        <v>237</v>
      </c>
      <c r="I110" s="35">
        <v>44562</v>
      </c>
      <c r="J110" s="35">
        <v>44926</v>
      </c>
      <c r="K110" s="358"/>
      <c r="L110" s="349"/>
    </row>
    <row r="111" spans="1:12" ht="73.5" customHeight="1">
      <c r="A111" s="355"/>
      <c r="B111" s="11" t="s">
        <v>21</v>
      </c>
      <c r="C111" s="356"/>
      <c r="D111" s="11" t="s">
        <v>238</v>
      </c>
      <c r="E111" s="34" t="s">
        <v>239</v>
      </c>
      <c r="F111" s="34" t="s">
        <v>240</v>
      </c>
      <c r="G111" s="34" t="s">
        <v>241</v>
      </c>
      <c r="H111" s="34">
        <v>1</v>
      </c>
      <c r="I111" s="35">
        <v>44562</v>
      </c>
      <c r="J111" s="35">
        <v>44926</v>
      </c>
      <c r="K111" s="358"/>
      <c r="L111" s="349"/>
    </row>
    <row r="112" spans="1:12" ht="116.25" customHeight="1">
      <c r="A112" s="355"/>
      <c r="B112" s="11" t="s">
        <v>21</v>
      </c>
      <c r="C112" s="356"/>
      <c r="D112" s="11" t="s">
        <v>17</v>
      </c>
      <c r="E112" s="34" t="s">
        <v>242</v>
      </c>
      <c r="F112" s="34" t="s">
        <v>1023</v>
      </c>
      <c r="G112" s="34" t="s">
        <v>243</v>
      </c>
      <c r="H112" s="34" t="s">
        <v>237</v>
      </c>
      <c r="I112" s="35">
        <v>44562</v>
      </c>
      <c r="J112" s="35">
        <v>44926</v>
      </c>
      <c r="K112" s="359"/>
      <c r="L112" s="349"/>
    </row>
    <row r="113" spans="1:12" ht="59.25" customHeight="1">
      <c r="A113" s="355"/>
      <c r="B113" s="16" t="s">
        <v>3</v>
      </c>
      <c r="C113" s="16" t="s">
        <v>4</v>
      </c>
      <c r="D113" s="16" t="s">
        <v>5</v>
      </c>
      <c r="E113" s="16" t="s">
        <v>49</v>
      </c>
      <c r="F113" s="16" t="s">
        <v>50</v>
      </c>
      <c r="G113" s="16"/>
      <c r="H113" s="16"/>
      <c r="I113" s="17" t="s">
        <v>51</v>
      </c>
      <c r="J113" s="17" t="s">
        <v>52</v>
      </c>
      <c r="K113" s="16" t="s">
        <v>12</v>
      </c>
      <c r="L113" s="349"/>
    </row>
    <row r="114" spans="1:12" ht="59.25" customHeight="1">
      <c r="A114" s="355"/>
      <c r="B114" s="44" t="s">
        <v>15</v>
      </c>
      <c r="C114" s="331" t="str">
        <f>+C109</f>
        <v>OFS 2. Proveer los recursos para el desarrollo misional, acorde con la planeación. priorización y disponibilidad</v>
      </c>
      <c r="D114" s="45" t="s">
        <v>17</v>
      </c>
      <c r="E114" s="34" t="s">
        <v>244</v>
      </c>
      <c r="F114" s="10" t="s">
        <v>54</v>
      </c>
      <c r="G114" s="34" t="s">
        <v>17</v>
      </c>
      <c r="H114" s="34" t="s">
        <v>17</v>
      </c>
      <c r="I114" s="34" t="s">
        <v>245</v>
      </c>
      <c r="J114" s="46">
        <v>1</v>
      </c>
      <c r="K114" s="47" t="s">
        <v>246</v>
      </c>
      <c r="L114" s="349"/>
    </row>
    <row r="115" spans="1:12" ht="59.25" customHeight="1">
      <c r="A115" s="355"/>
      <c r="B115" s="11" t="s">
        <v>15</v>
      </c>
      <c r="C115" s="332"/>
      <c r="D115" s="11" t="str">
        <f>+D109</f>
        <v>OFS 2.1  Identificación y registro de las necesidades de bienes y servicios que requiera la entidad para el desarrollo de sus funciones</v>
      </c>
      <c r="E115" s="34" t="s">
        <v>1149</v>
      </c>
      <c r="F115" s="34" t="s">
        <v>247</v>
      </c>
      <c r="G115" s="34" t="s">
        <v>17</v>
      </c>
      <c r="H115" s="34" t="s">
        <v>17</v>
      </c>
      <c r="I115" s="34" t="s">
        <v>248</v>
      </c>
      <c r="J115" s="48">
        <v>1</v>
      </c>
      <c r="K115" s="357" t="s">
        <v>234</v>
      </c>
      <c r="L115" s="349"/>
    </row>
    <row r="116" spans="1:12" ht="68.25" customHeight="1">
      <c r="A116" s="355"/>
      <c r="B116" s="11" t="s">
        <v>21</v>
      </c>
      <c r="C116" s="332"/>
      <c r="D116" s="344" t="s">
        <v>17</v>
      </c>
      <c r="E116" s="34" t="s">
        <v>249</v>
      </c>
      <c r="F116" s="34" t="s">
        <v>247</v>
      </c>
      <c r="G116" s="34" t="s">
        <v>17</v>
      </c>
      <c r="H116" s="34" t="s">
        <v>17</v>
      </c>
      <c r="I116" s="34" t="s">
        <v>250</v>
      </c>
      <c r="J116" s="48">
        <v>1</v>
      </c>
      <c r="K116" s="358"/>
      <c r="L116" s="349"/>
    </row>
    <row r="117" spans="1:12" ht="81" customHeight="1">
      <c r="A117" s="355"/>
      <c r="B117" s="11" t="s">
        <v>21</v>
      </c>
      <c r="C117" s="332"/>
      <c r="D117" s="344"/>
      <c r="E117" s="34" t="s">
        <v>251</v>
      </c>
      <c r="F117" s="34" t="s">
        <v>247</v>
      </c>
      <c r="G117" s="34" t="s">
        <v>17</v>
      </c>
      <c r="H117" s="34" t="s">
        <v>17</v>
      </c>
      <c r="I117" s="34" t="s">
        <v>252</v>
      </c>
      <c r="J117" s="48">
        <v>1</v>
      </c>
      <c r="K117" s="358"/>
      <c r="L117" s="349"/>
    </row>
    <row r="118" spans="1:12" ht="63" customHeight="1">
      <c r="A118" s="355"/>
      <c r="B118" s="11" t="s">
        <v>21</v>
      </c>
      <c r="C118" s="333"/>
      <c r="D118" s="344"/>
      <c r="E118" s="34" t="s">
        <v>253</v>
      </c>
      <c r="F118" s="34" t="s">
        <v>247</v>
      </c>
      <c r="G118" s="34" t="s">
        <v>17</v>
      </c>
      <c r="H118" s="34" t="s">
        <v>17</v>
      </c>
      <c r="I118" s="34" t="s">
        <v>254</v>
      </c>
      <c r="J118" s="48">
        <v>1</v>
      </c>
      <c r="K118" s="359"/>
      <c r="L118" s="349"/>
    </row>
    <row r="119" spans="1:12" ht="41.25" customHeight="1">
      <c r="A119" s="334" t="s">
        <v>255</v>
      </c>
      <c r="B119" s="334"/>
      <c r="C119" s="334"/>
      <c r="D119" s="334"/>
      <c r="E119" s="334"/>
      <c r="F119" s="334"/>
      <c r="G119" s="334"/>
      <c r="H119" s="334"/>
      <c r="I119" s="334"/>
      <c r="J119" s="334"/>
      <c r="K119" s="334"/>
      <c r="L119" s="334"/>
    </row>
    <row r="120" spans="1:12" ht="34.5" customHeight="1">
      <c r="A120" s="31" t="s">
        <v>2</v>
      </c>
      <c r="B120" s="8" t="s">
        <v>3</v>
      </c>
      <c r="C120" s="8" t="s">
        <v>4</v>
      </c>
      <c r="D120" s="8" t="s">
        <v>5</v>
      </c>
      <c r="E120" s="8" t="s">
        <v>6</v>
      </c>
      <c r="F120" s="8" t="s">
        <v>7</v>
      </c>
      <c r="G120" s="8" t="s">
        <v>8</v>
      </c>
      <c r="H120" s="8" t="s">
        <v>9</v>
      </c>
      <c r="I120" s="9" t="s">
        <v>10</v>
      </c>
      <c r="J120" s="9" t="s">
        <v>11</v>
      </c>
      <c r="K120" s="8" t="s">
        <v>12</v>
      </c>
      <c r="L120" s="8" t="s">
        <v>13</v>
      </c>
    </row>
    <row r="121" spans="1:12" ht="72" customHeight="1">
      <c r="A121" s="327" t="s">
        <v>256</v>
      </c>
      <c r="B121" s="11" t="s">
        <v>15</v>
      </c>
      <c r="C121" s="331" t="s">
        <v>257</v>
      </c>
      <c r="D121" s="10" t="s">
        <v>258</v>
      </c>
      <c r="E121" s="10" t="s">
        <v>259</v>
      </c>
      <c r="F121" s="10" t="s">
        <v>260</v>
      </c>
      <c r="G121" s="10" t="s">
        <v>261</v>
      </c>
      <c r="H121" s="10">
        <v>12</v>
      </c>
      <c r="I121" s="35">
        <v>44562</v>
      </c>
      <c r="J121" s="35">
        <v>44926</v>
      </c>
      <c r="K121" s="331" t="s">
        <v>262</v>
      </c>
      <c r="L121" s="327" t="s">
        <v>89</v>
      </c>
    </row>
    <row r="122" spans="1:12" ht="110.1" customHeight="1">
      <c r="A122" s="327"/>
      <c r="B122" s="11" t="s">
        <v>15</v>
      </c>
      <c r="C122" s="333"/>
      <c r="D122" s="10" t="s">
        <v>258</v>
      </c>
      <c r="E122" s="14" t="s">
        <v>263</v>
      </c>
      <c r="F122" s="10" t="s">
        <v>264</v>
      </c>
      <c r="G122" s="10" t="s">
        <v>261</v>
      </c>
      <c r="H122" s="10">
        <v>4</v>
      </c>
      <c r="I122" s="35">
        <v>44562</v>
      </c>
      <c r="J122" s="35">
        <v>44926</v>
      </c>
      <c r="K122" s="333"/>
      <c r="L122" s="327"/>
    </row>
    <row r="123" spans="1:12" ht="58.5" customHeight="1">
      <c r="A123" s="327"/>
      <c r="B123" s="16" t="s">
        <v>3</v>
      </c>
      <c r="C123" s="16" t="s">
        <v>4</v>
      </c>
      <c r="D123" s="16" t="s">
        <v>5</v>
      </c>
      <c r="E123" s="16" t="s">
        <v>49</v>
      </c>
      <c r="F123" s="16" t="s">
        <v>50</v>
      </c>
      <c r="G123" s="16"/>
      <c r="H123" s="16"/>
      <c r="I123" s="17" t="s">
        <v>51</v>
      </c>
      <c r="J123" s="17" t="s">
        <v>52</v>
      </c>
      <c r="K123" s="16" t="s">
        <v>12</v>
      </c>
      <c r="L123" s="327"/>
    </row>
    <row r="124" spans="1:12" ht="66" customHeight="1">
      <c r="A124" s="327"/>
      <c r="B124" s="11" t="s">
        <v>15</v>
      </c>
      <c r="C124" s="344" t="s">
        <v>257</v>
      </c>
      <c r="D124" s="327" t="s">
        <v>265</v>
      </c>
      <c r="E124" s="14" t="s">
        <v>1024</v>
      </c>
      <c r="F124" s="10" t="s">
        <v>247</v>
      </c>
      <c r="G124" s="10" t="s">
        <v>17</v>
      </c>
      <c r="H124" s="10" t="s">
        <v>17</v>
      </c>
      <c r="I124" s="12" t="s">
        <v>266</v>
      </c>
      <c r="J124" s="49">
        <v>0.96</v>
      </c>
      <c r="K124" s="344" t="s">
        <v>262</v>
      </c>
      <c r="L124" s="327"/>
    </row>
    <row r="125" spans="1:12" ht="66" customHeight="1">
      <c r="A125" s="327"/>
      <c r="B125" s="10" t="s">
        <v>21</v>
      </c>
      <c r="C125" s="344"/>
      <c r="D125" s="327"/>
      <c r="E125" s="14" t="s">
        <v>267</v>
      </c>
      <c r="F125" s="10" t="s">
        <v>247</v>
      </c>
      <c r="G125" s="10" t="s">
        <v>17</v>
      </c>
      <c r="H125" s="10" t="s">
        <v>17</v>
      </c>
      <c r="I125" s="12" t="s">
        <v>268</v>
      </c>
      <c r="J125" s="49">
        <v>0.92</v>
      </c>
      <c r="K125" s="344"/>
      <c r="L125" s="327"/>
    </row>
    <row r="126" spans="1:12" ht="66" customHeight="1">
      <c r="A126" s="327"/>
      <c r="B126" s="10" t="s">
        <v>21</v>
      </c>
      <c r="C126" s="344"/>
      <c r="D126" s="327"/>
      <c r="E126" s="14" t="s">
        <v>269</v>
      </c>
      <c r="F126" s="10" t="s">
        <v>247</v>
      </c>
      <c r="G126" s="10" t="s">
        <v>17</v>
      </c>
      <c r="H126" s="10" t="s">
        <v>17</v>
      </c>
      <c r="I126" s="12" t="s">
        <v>270</v>
      </c>
      <c r="J126" s="49">
        <v>0.92</v>
      </c>
      <c r="K126" s="344"/>
      <c r="L126" s="327"/>
    </row>
    <row r="127" spans="1:12" ht="66" customHeight="1">
      <c r="A127" s="327"/>
      <c r="B127" s="10" t="s">
        <v>21</v>
      </c>
      <c r="C127" s="344"/>
      <c r="D127" s="327"/>
      <c r="E127" s="10" t="s">
        <v>271</v>
      </c>
      <c r="F127" s="10" t="s">
        <v>247</v>
      </c>
      <c r="G127" s="10" t="s">
        <v>17</v>
      </c>
      <c r="H127" s="10" t="s">
        <v>17</v>
      </c>
      <c r="I127" s="12" t="s">
        <v>272</v>
      </c>
      <c r="J127" s="49">
        <v>7.0000000000000007E-2</v>
      </c>
      <c r="K127" s="344"/>
      <c r="L127" s="327"/>
    </row>
    <row r="128" spans="1:12" ht="35.25" customHeight="1">
      <c r="A128" s="334" t="s">
        <v>273</v>
      </c>
      <c r="B128" s="334"/>
      <c r="C128" s="334"/>
      <c r="D128" s="334"/>
      <c r="E128" s="334"/>
      <c r="F128" s="334"/>
      <c r="G128" s="334"/>
      <c r="H128" s="334"/>
      <c r="I128" s="334"/>
      <c r="J128" s="334"/>
      <c r="K128" s="334"/>
      <c r="L128" s="334"/>
    </row>
    <row r="129" spans="1:12" ht="66" customHeight="1">
      <c r="A129" s="31" t="s">
        <v>2</v>
      </c>
      <c r="B129" s="8" t="s">
        <v>3</v>
      </c>
      <c r="C129" s="8" t="s">
        <v>4</v>
      </c>
      <c r="D129" s="8" t="s">
        <v>5</v>
      </c>
      <c r="E129" s="8" t="s">
        <v>6</v>
      </c>
      <c r="F129" s="8" t="s">
        <v>7</v>
      </c>
      <c r="G129" s="8" t="s">
        <v>8</v>
      </c>
      <c r="H129" s="8" t="s">
        <v>9</v>
      </c>
      <c r="I129" s="9" t="s">
        <v>10</v>
      </c>
      <c r="J129" s="9" t="s">
        <v>11</v>
      </c>
      <c r="K129" s="8" t="s">
        <v>12</v>
      </c>
      <c r="L129" s="8" t="s">
        <v>13</v>
      </c>
    </row>
    <row r="130" spans="1:12" ht="74.25" customHeight="1">
      <c r="A130" s="327" t="s">
        <v>274</v>
      </c>
      <c r="B130" s="20" t="s">
        <v>94</v>
      </c>
      <c r="C130" s="327" t="s">
        <v>275</v>
      </c>
      <c r="D130" s="327" t="s">
        <v>276</v>
      </c>
      <c r="E130" s="10" t="s">
        <v>277</v>
      </c>
      <c r="F130" s="10" t="s">
        <v>278</v>
      </c>
      <c r="G130" s="10" t="s">
        <v>279</v>
      </c>
      <c r="H130" s="10">
        <v>12</v>
      </c>
      <c r="I130" s="35">
        <v>44562</v>
      </c>
      <c r="J130" s="35">
        <v>44926</v>
      </c>
      <c r="K130" s="11" t="s">
        <v>280</v>
      </c>
      <c r="L130" s="327" t="s">
        <v>89</v>
      </c>
    </row>
    <row r="131" spans="1:12" ht="74.25" customHeight="1">
      <c r="A131" s="327"/>
      <c r="B131" s="20" t="s">
        <v>21</v>
      </c>
      <c r="C131" s="327"/>
      <c r="D131" s="327"/>
      <c r="E131" s="10" t="s">
        <v>281</v>
      </c>
      <c r="F131" s="10" t="s">
        <v>282</v>
      </c>
      <c r="G131" s="10" t="s">
        <v>283</v>
      </c>
      <c r="H131" s="10">
        <v>12</v>
      </c>
      <c r="I131" s="25">
        <v>44562</v>
      </c>
      <c r="J131" s="35">
        <v>44926</v>
      </c>
      <c r="K131" s="11" t="s">
        <v>280</v>
      </c>
      <c r="L131" s="327"/>
    </row>
    <row r="132" spans="1:12" ht="74.25" customHeight="1">
      <c r="A132" s="327"/>
      <c r="B132" s="20" t="s">
        <v>21</v>
      </c>
      <c r="C132" s="327"/>
      <c r="D132" s="327"/>
      <c r="E132" s="10" t="s">
        <v>284</v>
      </c>
      <c r="F132" s="10" t="s">
        <v>285</v>
      </c>
      <c r="G132" s="10" t="s">
        <v>286</v>
      </c>
      <c r="H132" s="10">
        <v>12</v>
      </c>
      <c r="I132" s="12">
        <v>44562</v>
      </c>
      <c r="J132" s="12">
        <v>44926</v>
      </c>
      <c r="K132" s="11" t="s">
        <v>280</v>
      </c>
      <c r="L132" s="327"/>
    </row>
    <row r="133" spans="1:12" ht="74.25" customHeight="1">
      <c r="A133" s="327"/>
      <c r="B133" s="20" t="s">
        <v>94</v>
      </c>
      <c r="C133" s="327"/>
      <c r="D133" s="327"/>
      <c r="E133" s="10" t="s">
        <v>287</v>
      </c>
      <c r="F133" s="10" t="s">
        <v>288</v>
      </c>
      <c r="G133" s="10" t="s">
        <v>289</v>
      </c>
      <c r="H133" s="10">
        <v>4</v>
      </c>
      <c r="I133" s="12">
        <v>44562</v>
      </c>
      <c r="J133" s="35">
        <v>44926</v>
      </c>
      <c r="K133" s="11" t="s">
        <v>280</v>
      </c>
      <c r="L133" s="327"/>
    </row>
    <row r="134" spans="1:12" ht="74.25" customHeight="1">
      <c r="A134" s="327"/>
      <c r="B134" s="20" t="s">
        <v>21</v>
      </c>
      <c r="C134" s="327"/>
      <c r="D134" s="327"/>
      <c r="E134" s="10" t="s">
        <v>290</v>
      </c>
      <c r="F134" s="10" t="s">
        <v>291</v>
      </c>
      <c r="G134" s="10" t="s">
        <v>292</v>
      </c>
      <c r="H134" s="10">
        <v>1</v>
      </c>
      <c r="I134" s="12">
        <v>44562</v>
      </c>
      <c r="J134" s="35">
        <v>44651</v>
      </c>
      <c r="K134" s="11" t="s">
        <v>280</v>
      </c>
      <c r="L134" s="327"/>
    </row>
    <row r="135" spans="1:12" ht="74.25" customHeight="1">
      <c r="A135" s="327"/>
      <c r="B135" s="20" t="s">
        <v>21</v>
      </c>
      <c r="C135" s="327"/>
      <c r="D135" s="327"/>
      <c r="E135" s="10" t="s">
        <v>293</v>
      </c>
      <c r="F135" s="10" t="s">
        <v>294</v>
      </c>
      <c r="G135" s="10" t="s">
        <v>292</v>
      </c>
      <c r="H135" s="10">
        <v>1</v>
      </c>
      <c r="I135" s="12">
        <v>44562</v>
      </c>
      <c r="J135" s="35">
        <v>44651</v>
      </c>
      <c r="K135" s="11" t="s">
        <v>280</v>
      </c>
      <c r="L135" s="327"/>
    </row>
    <row r="136" spans="1:12" ht="69.75" customHeight="1">
      <c r="A136" s="327"/>
      <c r="B136" s="20" t="s">
        <v>21</v>
      </c>
      <c r="C136" s="327"/>
      <c r="D136" s="327"/>
      <c r="E136" s="10" t="s">
        <v>295</v>
      </c>
      <c r="F136" s="10" t="s">
        <v>296</v>
      </c>
      <c r="G136" s="10" t="s">
        <v>297</v>
      </c>
      <c r="H136" s="10">
        <v>1</v>
      </c>
      <c r="I136" s="12">
        <v>44562</v>
      </c>
      <c r="J136" s="12" t="s">
        <v>298</v>
      </c>
      <c r="K136" s="11" t="s">
        <v>280</v>
      </c>
      <c r="L136" s="327"/>
    </row>
    <row r="137" spans="1:12" ht="69.75" customHeight="1">
      <c r="A137" s="327"/>
      <c r="B137" s="20" t="s">
        <v>21</v>
      </c>
      <c r="C137" s="327"/>
      <c r="D137" s="327"/>
      <c r="E137" s="14" t="s">
        <v>299</v>
      </c>
      <c r="F137" s="10" t="s">
        <v>300</v>
      </c>
      <c r="G137" s="14" t="s">
        <v>301</v>
      </c>
      <c r="H137" s="14">
        <v>1</v>
      </c>
      <c r="I137" s="12">
        <v>44562</v>
      </c>
      <c r="J137" s="12">
        <v>44926</v>
      </c>
      <c r="K137" s="11" t="s">
        <v>280</v>
      </c>
      <c r="L137" s="327"/>
    </row>
    <row r="138" spans="1:12" ht="69.75" customHeight="1">
      <c r="A138" s="327"/>
      <c r="B138" s="20" t="s">
        <v>21</v>
      </c>
      <c r="C138" s="327"/>
      <c r="D138" s="327"/>
      <c r="E138" s="14" t="s">
        <v>302</v>
      </c>
      <c r="F138" s="10" t="s">
        <v>303</v>
      </c>
      <c r="G138" s="14" t="s">
        <v>304</v>
      </c>
      <c r="H138" s="14">
        <v>1</v>
      </c>
      <c r="I138" s="12">
        <v>44562</v>
      </c>
      <c r="J138" s="12">
        <v>44926</v>
      </c>
      <c r="K138" s="11" t="s">
        <v>280</v>
      </c>
      <c r="L138" s="327"/>
    </row>
    <row r="139" spans="1:12" ht="69.75" customHeight="1">
      <c r="A139" s="327"/>
      <c r="B139" s="20" t="s">
        <v>21</v>
      </c>
      <c r="C139" s="327"/>
      <c r="D139" s="327"/>
      <c r="E139" s="14" t="s">
        <v>305</v>
      </c>
      <c r="F139" s="10" t="s">
        <v>306</v>
      </c>
      <c r="G139" s="14" t="s">
        <v>304</v>
      </c>
      <c r="H139" s="14">
        <v>1</v>
      </c>
      <c r="I139" s="12">
        <v>44562</v>
      </c>
      <c r="J139" s="12">
        <v>44926</v>
      </c>
      <c r="K139" s="11" t="s">
        <v>280</v>
      </c>
      <c r="L139" s="327"/>
    </row>
    <row r="140" spans="1:12" ht="69.75" customHeight="1">
      <c r="A140" s="327"/>
      <c r="B140" s="20" t="s">
        <v>94</v>
      </c>
      <c r="C140" s="327"/>
      <c r="D140" s="327"/>
      <c r="E140" s="14" t="s">
        <v>1077</v>
      </c>
      <c r="F140" s="10" t="s">
        <v>1078</v>
      </c>
      <c r="G140" s="14" t="s">
        <v>1079</v>
      </c>
      <c r="H140" s="14">
        <v>4</v>
      </c>
      <c r="I140" s="12">
        <v>44562</v>
      </c>
      <c r="J140" s="12">
        <v>44926</v>
      </c>
      <c r="K140" s="11" t="s">
        <v>280</v>
      </c>
      <c r="L140" s="327"/>
    </row>
    <row r="141" spans="1:12" s="298" customFormat="1" ht="69.75" customHeight="1">
      <c r="A141" s="327"/>
      <c r="B141" s="20" t="s">
        <v>21</v>
      </c>
      <c r="C141" s="327"/>
      <c r="D141" s="327"/>
      <c r="E141" s="14" t="s">
        <v>1080</v>
      </c>
      <c r="F141" s="10" t="s">
        <v>1081</v>
      </c>
      <c r="G141" s="14" t="s">
        <v>1082</v>
      </c>
      <c r="H141" s="14">
        <v>1</v>
      </c>
      <c r="I141" s="12">
        <v>44593</v>
      </c>
      <c r="J141" s="12">
        <v>44926</v>
      </c>
      <c r="K141" s="11" t="s">
        <v>280</v>
      </c>
      <c r="L141" s="327"/>
    </row>
    <row r="142" spans="1:12" ht="60" customHeight="1">
      <c r="A142" s="327"/>
      <c r="B142" s="16" t="s">
        <v>3</v>
      </c>
      <c r="C142" s="16" t="s">
        <v>4</v>
      </c>
      <c r="D142" s="16" t="s">
        <v>5</v>
      </c>
      <c r="E142" s="16" t="s">
        <v>49</v>
      </c>
      <c r="F142" s="16" t="s">
        <v>50</v>
      </c>
      <c r="G142" s="16"/>
      <c r="H142" s="16"/>
      <c r="I142" s="17" t="s">
        <v>51</v>
      </c>
      <c r="J142" s="17" t="s">
        <v>52</v>
      </c>
      <c r="K142" s="16" t="s">
        <v>12</v>
      </c>
      <c r="L142" s="327"/>
    </row>
    <row r="143" spans="1:12" ht="90.75" customHeight="1">
      <c r="A143" s="327"/>
      <c r="B143" s="10" t="s">
        <v>21</v>
      </c>
      <c r="C143" s="327" t="s">
        <v>275</v>
      </c>
      <c r="D143" s="327" t="s">
        <v>276</v>
      </c>
      <c r="E143" s="10" t="s">
        <v>307</v>
      </c>
      <c r="F143" s="10" t="s">
        <v>247</v>
      </c>
      <c r="G143" s="10" t="s">
        <v>17</v>
      </c>
      <c r="H143" s="10" t="s">
        <v>17</v>
      </c>
      <c r="I143" s="12" t="s">
        <v>308</v>
      </c>
      <c r="J143" s="28">
        <v>1</v>
      </c>
      <c r="K143" s="331" t="s">
        <v>280</v>
      </c>
      <c r="L143" s="327"/>
    </row>
    <row r="144" spans="1:12" ht="124.5" customHeight="1">
      <c r="A144" s="327"/>
      <c r="B144" s="10" t="s">
        <v>21</v>
      </c>
      <c r="C144" s="327"/>
      <c r="D144" s="327"/>
      <c r="E144" s="10" t="s">
        <v>309</v>
      </c>
      <c r="F144" s="10" t="s">
        <v>247</v>
      </c>
      <c r="G144" s="10" t="s">
        <v>17</v>
      </c>
      <c r="H144" s="10" t="s">
        <v>17</v>
      </c>
      <c r="I144" s="12" t="s">
        <v>310</v>
      </c>
      <c r="J144" s="28">
        <v>0.95</v>
      </c>
      <c r="K144" s="333"/>
      <c r="L144" s="327"/>
    </row>
    <row r="145" spans="1:12" ht="47.25" customHeight="1">
      <c r="A145" s="334" t="s">
        <v>311</v>
      </c>
      <c r="B145" s="334"/>
      <c r="C145" s="334"/>
      <c r="D145" s="334"/>
      <c r="E145" s="334"/>
      <c r="F145" s="334"/>
      <c r="G145" s="334"/>
      <c r="H145" s="334"/>
      <c r="I145" s="334"/>
      <c r="J145" s="334"/>
      <c r="K145" s="334"/>
      <c r="L145" s="334"/>
    </row>
    <row r="146" spans="1:12" ht="47.25" customHeight="1">
      <c r="A146" s="31" t="s">
        <v>2</v>
      </c>
      <c r="B146" s="8" t="s">
        <v>3</v>
      </c>
      <c r="C146" s="8" t="s">
        <v>4</v>
      </c>
      <c r="D146" s="8" t="s">
        <v>312</v>
      </c>
      <c r="E146" s="8" t="s">
        <v>6</v>
      </c>
      <c r="F146" s="8" t="s">
        <v>7</v>
      </c>
      <c r="G146" s="8" t="s">
        <v>8</v>
      </c>
      <c r="H146" s="8" t="s">
        <v>9</v>
      </c>
      <c r="I146" s="9" t="s">
        <v>10</v>
      </c>
      <c r="J146" s="9" t="s">
        <v>11</v>
      </c>
      <c r="K146" s="8" t="s">
        <v>12</v>
      </c>
      <c r="L146" s="8" t="s">
        <v>13</v>
      </c>
    </row>
    <row r="147" spans="1:12" ht="63.75" customHeight="1">
      <c r="A147" s="331" t="s">
        <v>313</v>
      </c>
      <c r="B147" s="338" t="s">
        <v>15</v>
      </c>
      <c r="C147" s="352" t="s">
        <v>314</v>
      </c>
      <c r="D147" s="341" t="s">
        <v>315</v>
      </c>
      <c r="E147" s="10" t="s">
        <v>316</v>
      </c>
      <c r="F147" s="11" t="s">
        <v>317</v>
      </c>
      <c r="G147" s="11" t="s">
        <v>318</v>
      </c>
      <c r="H147" s="11">
        <v>1</v>
      </c>
      <c r="I147" s="35">
        <v>44576</v>
      </c>
      <c r="J147" s="25">
        <v>44926</v>
      </c>
      <c r="K147" s="331" t="s">
        <v>319</v>
      </c>
      <c r="L147" s="345" t="s">
        <v>89</v>
      </c>
    </row>
    <row r="148" spans="1:12" ht="147.75" customHeight="1">
      <c r="A148" s="332"/>
      <c r="B148" s="339"/>
      <c r="C148" s="353"/>
      <c r="D148" s="332"/>
      <c r="E148" s="10" t="s">
        <v>320</v>
      </c>
      <c r="F148" s="11" t="s">
        <v>321</v>
      </c>
      <c r="G148" s="11" t="s">
        <v>322</v>
      </c>
      <c r="H148" s="11">
        <v>2</v>
      </c>
      <c r="I148" s="25">
        <v>44607</v>
      </c>
      <c r="J148" s="35">
        <v>44926</v>
      </c>
      <c r="K148" s="332"/>
      <c r="L148" s="346"/>
    </row>
    <row r="149" spans="1:12" ht="131.25" customHeight="1">
      <c r="A149" s="332"/>
      <c r="B149" s="339"/>
      <c r="C149" s="353"/>
      <c r="D149" s="332"/>
      <c r="E149" s="10" t="s">
        <v>323</v>
      </c>
      <c r="F149" s="10" t="s">
        <v>324</v>
      </c>
      <c r="G149" s="10" t="s">
        <v>325</v>
      </c>
      <c r="H149" s="10">
        <v>2</v>
      </c>
      <c r="I149" s="12">
        <v>44635</v>
      </c>
      <c r="J149" s="35">
        <v>44926</v>
      </c>
      <c r="K149" s="332"/>
      <c r="L149" s="346"/>
    </row>
    <row r="150" spans="1:12" ht="144.75" customHeight="1">
      <c r="A150" s="332"/>
      <c r="B150" s="339"/>
      <c r="C150" s="353"/>
      <c r="D150" s="332"/>
      <c r="E150" s="10" t="s">
        <v>326</v>
      </c>
      <c r="F150" s="10" t="s">
        <v>327</v>
      </c>
      <c r="G150" s="10" t="s">
        <v>1025</v>
      </c>
      <c r="H150" s="10">
        <v>4</v>
      </c>
      <c r="I150" s="12">
        <v>44576</v>
      </c>
      <c r="J150" s="12">
        <v>44742</v>
      </c>
      <c r="K150" s="332"/>
      <c r="L150" s="346"/>
    </row>
    <row r="151" spans="1:12" ht="117.75" customHeight="1">
      <c r="A151" s="332"/>
      <c r="B151" s="339"/>
      <c r="C151" s="353"/>
      <c r="D151" s="332"/>
      <c r="E151" s="10" t="s">
        <v>328</v>
      </c>
      <c r="F151" s="14" t="s">
        <v>329</v>
      </c>
      <c r="G151" s="14" t="s">
        <v>330</v>
      </c>
      <c r="H151" s="14">
        <v>1</v>
      </c>
      <c r="I151" s="12">
        <v>44576</v>
      </c>
      <c r="J151" s="25">
        <v>44925</v>
      </c>
      <c r="K151" s="332"/>
      <c r="L151" s="346"/>
    </row>
    <row r="152" spans="1:12" ht="117.75" customHeight="1">
      <c r="A152" s="332"/>
      <c r="B152" s="339"/>
      <c r="C152" s="353"/>
      <c r="D152" s="332"/>
      <c r="E152" s="10" t="s">
        <v>820</v>
      </c>
      <c r="F152" s="10" t="s">
        <v>331</v>
      </c>
      <c r="G152" s="10" t="s">
        <v>332</v>
      </c>
      <c r="H152" s="10">
        <v>1</v>
      </c>
      <c r="I152" s="12">
        <v>44666</v>
      </c>
      <c r="J152" s="12">
        <v>44926</v>
      </c>
      <c r="K152" s="332"/>
      <c r="L152" s="346"/>
    </row>
    <row r="153" spans="1:12" ht="117.75" customHeight="1">
      <c r="A153" s="332"/>
      <c r="B153" s="339"/>
      <c r="C153" s="353"/>
      <c r="D153" s="332"/>
      <c r="E153" s="10" t="s">
        <v>333</v>
      </c>
      <c r="F153" s="11" t="s">
        <v>334</v>
      </c>
      <c r="G153" s="11" t="s">
        <v>335</v>
      </c>
      <c r="H153" s="10">
        <v>1</v>
      </c>
      <c r="I153" s="12">
        <v>44635</v>
      </c>
      <c r="J153" s="35">
        <v>44926</v>
      </c>
      <c r="K153" s="332"/>
      <c r="L153" s="346"/>
    </row>
    <row r="154" spans="1:12" ht="72.75" customHeight="1">
      <c r="A154" s="332"/>
      <c r="B154" s="340"/>
      <c r="C154" s="354"/>
      <c r="D154" s="333"/>
      <c r="E154" s="10" t="s">
        <v>336</v>
      </c>
      <c r="F154" s="10" t="s">
        <v>337</v>
      </c>
      <c r="G154" s="10" t="s">
        <v>338</v>
      </c>
      <c r="H154" s="10">
        <v>3</v>
      </c>
      <c r="I154" s="12">
        <v>44635</v>
      </c>
      <c r="J154" s="12">
        <v>44926</v>
      </c>
      <c r="K154" s="333"/>
      <c r="L154" s="346"/>
    </row>
    <row r="155" spans="1:12" ht="49.5" customHeight="1">
      <c r="A155" s="332"/>
      <c r="B155" s="16" t="s">
        <v>3</v>
      </c>
      <c r="C155" s="16" t="s">
        <v>4</v>
      </c>
      <c r="D155" s="16" t="s">
        <v>5</v>
      </c>
      <c r="E155" s="16" t="s">
        <v>49</v>
      </c>
      <c r="F155" s="16" t="s">
        <v>50</v>
      </c>
      <c r="G155" s="16" t="s">
        <v>17</v>
      </c>
      <c r="H155" s="16" t="s">
        <v>17</v>
      </c>
      <c r="I155" s="17" t="s">
        <v>51</v>
      </c>
      <c r="J155" s="17" t="s">
        <v>52</v>
      </c>
      <c r="K155" s="16" t="s">
        <v>12</v>
      </c>
      <c r="L155" s="346"/>
    </row>
    <row r="156" spans="1:12" ht="62.25" customHeight="1">
      <c r="A156" s="332"/>
      <c r="B156" s="11" t="s">
        <v>15</v>
      </c>
      <c r="C156" s="338" t="s">
        <v>315</v>
      </c>
      <c r="D156" s="331" t="s">
        <v>339</v>
      </c>
      <c r="E156" s="34" t="s">
        <v>340</v>
      </c>
      <c r="F156" s="34" t="s">
        <v>59</v>
      </c>
      <c r="G156" s="10" t="s">
        <v>17</v>
      </c>
      <c r="H156" s="10" t="s">
        <v>17</v>
      </c>
      <c r="I156" s="50" t="s">
        <v>341</v>
      </c>
      <c r="J156" s="28">
        <v>1</v>
      </c>
      <c r="K156" s="331" t="s">
        <v>319</v>
      </c>
      <c r="L156" s="346"/>
    </row>
    <row r="157" spans="1:12" s="51" customFormat="1" ht="108.75" customHeight="1">
      <c r="A157" s="332"/>
      <c r="B157" s="344" t="s">
        <v>21</v>
      </c>
      <c r="C157" s="339"/>
      <c r="D157" s="332"/>
      <c r="E157" s="34" t="s">
        <v>342</v>
      </c>
      <c r="F157" s="34" t="s">
        <v>59</v>
      </c>
      <c r="G157" s="10" t="s">
        <v>17</v>
      </c>
      <c r="H157" s="10" t="s">
        <v>17</v>
      </c>
      <c r="I157" s="35" t="s">
        <v>343</v>
      </c>
      <c r="J157" s="28">
        <v>1</v>
      </c>
      <c r="K157" s="332"/>
      <c r="L157" s="346"/>
    </row>
    <row r="158" spans="1:12" ht="82.5" customHeight="1">
      <c r="A158" s="332"/>
      <c r="B158" s="344"/>
      <c r="C158" s="339"/>
      <c r="D158" s="332"/>
      <c r="E158" s="34" t="s">
        <v>344</v>
      </c>
      <c r="F158" s="34" t="s">
        <v>59</v>
      </c>
      <c r="G158" s="10" t="s">
        <v>17</v>
      </c>
      <c r="H158" s="10" t="s">
        <v>17</v>
      </c>
      <c r="I158" s="50" t="s">
        <v>345</v>
      </c>
      <c r="J158" s="28">
        <v>1</v>
      </c>
      <c r="K158" s="332"/>
      <c r="L158" s="346"/>
    </row>
    <row r="159" spans="1:12" ht="99.75" customHeight="1">
      <c r="A159" s="333"/>
      <c r="B159" s="11" t="s">
        <v>94</v>
      </c>
      <c r="C159" s="340"/>
      <c r="D159" s="333"/>
      <c r="E159" s="34" t="s">
        <v>346</v>
      </c>
      <c r="F159" s="34" t="s">
        <v>247</v>
      </c>
      <c r="G159" s="10" t="s">
        <v>17</v>
      </c>
      <c r="H159" s="10" t="s">
        <v>17</v>
      </c>
      <c r="I159" s="50" t="s">
        <v>347</v>
      </c>
      <c r="J159" s="28">
        <v>1</v>
      </c>
      <c r="K159" s="333"/>
      <c r="L159" s="347"/>
    </row>
    <row r="160" spans="1:12" ht="39.75" customHeight="1">
      <c r="A160" s="334" t="s">
        <v>348</v>
      </c>
      <c r="B160" s="334"/>
      <c r="C160" s="334"/>
      <c r="D160" s="334"/>
      <c r="E160" s="334"/>
      <c r="F160" s="334"/>
      <c r="G160" s="334"/>
      <c r="H160" s="334"/>
      <c r="I160" s="334"/>
      <c r="J160" s="334"/>
      <c r="K160" s="334"/>
      <c r="L160" s="334"/>
    </row>
    <row r="161" spans="1:12" ht="49.5" customHeight="1">
      <c r="A161" s="31" t="s">
        <v>2</v>
      </c>
      <c r="B161" s="8" t="s">
        <v>3</v>
      </c>
      <c r="C161" s="8" t="s">
        <v>4</v>
      </c>
      <c r="D161" s="8" t="s">
        <v>5</v>
      </c>
      <c r="E161" s="8" t="s">
        <v>6</v>
      </c>
      <c r="F161" s="8" t="s">
        <v>7</v>
      </c>
      <c r="G161" s="8" t="s">
        <v>8</v>
      </c>
      <c r="H161" s="8" t="s">
        <v>9</v>
      </c>
      <c r="I161" s="9" t="s">
        <v>10</v>
      </c>
      <c r="J161" s="9" t="s">
        <v>11</v>
      </c>
      <c r="K161" s="8" t="s">
        <v>12</v>
      </c>
      <c r="L161" s="8" t="s">
        <v>13</v>
      </c>
    </row>
    <row r="162" spans="1:12" ht="79.5" customHeight="1">
      <c r="A162" s="328" t="s">
        <v>349</v>
      </c>
      <c r="B162" s="10" t="s">
        <v>21</v>
      </c>
      <c r="C162" s="332" t="s">
        <v>350</v>
      </c>
      <c r="D162" s="339" t="s">
        <v>351</v>
      </c>
      <c r="E162" s="10" t="s">
        <v>352</v>
      </c>
      <c r="F162" s="11" t="s">
        <v>353</v>
      </c>
      <c r="G162" s="11" t="s">
        <v>354</v>
      </c>
      <c r="H162" s="11">
        <v>2</v>
      </c>
      <c r="I162" s="35">
        <v>44564</v>
      </c>
      <c r="J162" s="35">
        <v>44925</v>
      </c>
      <c r="K162" s="331" t="s">
        <v>382</v>
      </c>
      <c r="L162" s="349" t="s">
        <v>89</v>
      </c>
    </row>
    <row r="163" spans="1:12" ht="68.25" customHeight="1">
      <c r="A163" s="329"/>
      <c r="B163" s="10" t="s">
        <v>21</v>
      </c>
      <c r="C163" s="332"/>
      <c r="D163" s="339"/>
      <c r="E163" s="10" t="s">
        <v>355</v>
      </c>
      <c r="F163" s="11" t="s">
        <v>356</v>
      </c>
      <c r="G163" s="11" t="s">
        <v>354</v>
      </c>
      <c r="H163" s="11">
        <v>1</v>
      </c>
      <c r="I163" s="35">
        <v>44564</v>
      </c>
      <c r="J163" s="35">
        <v>44925</v>
      </c>
      <c r="K163" s="332"/>
      <c r="L163" s="349"/>
    </row>
    <row r="164" spans="1:12" ht="68.25" customHeight="1">
      <c r="A164" s="329"/>
      <c r="B164" s="10" t="s">
        <v>21</v>
      </c>
      <c r="C164" s="332"/>
      <c r="D164" s="339"/>
      <c r="E164" s="10" t="s">
        <v>357</v>
      </c>
      <c r="F164" s="11" t="s">
        <v>358</v>
      </c>
      <c r="G164" s="11" t="s">
        <v>359</v>
      </c>
      <c r="H164" s="11">
        <v>1</v>
      </c>
      <c r="I164" s="35">
        <v>44564</v>
      </c>
      <c r="J164" s="35">
        <v>44925</v>
      </c>
      <c r="K164" s="332"/>
      <c r="L164" s="349"/>
    </row>
    <row r="165" spans="1:12" ht="51" customHeight="1">
      <c r="A165" s="329"/>
      <c r="B165" s="10" t="s">
        <v>21</v>
      </c>
      <c r="C165" s="332"/>
      <c r="D165" s="339"/>
      <c r="E165" s="10" t="s">
        <v>360</v>
      </c>
      <c r="F165" s="11" t="s">
        <v>361</v>
      </c>
      <c r="G165" s="11" t="s">
        <v>359</v>
      </c>
      <c r="H165" s="11">
        <v>1</v>
      </c>
      <c r="I165" s="35">
        <v>44564</v>
      </c>
      <c r="J165" s="35">
        <v>44925</v>
      </c>
      <c r="K165" s="332"/>
      <c r="L165" s="349"/>
    </row>
    <row r="166" spans="1:12" ht="82.5" customHeight="1">
      <c r="A166" s="329"/>
      <c r="B166" s="10" t="s">
        <v>21</v>
      </c>
      <c r="C166" s="332"/>
      <c r="D166" s="339"/>
      <c r="E166" s="10" t="s">
        <v>362</v>
      </c>
      <c r="F166" s="11" t="s">
        <v>363</v>
      </c>
      <c r="G166" s="11" t="s">
        <v>364</v>
      </c>
      <c r="H166" s="11">
        <v>1</v>
      </c>
      <c r="I166" s="35">
        <v>44564</v>
      </c>
      <c r="J166" s="35">
        <v>44925</v>
      </c>
      <c r="K166" s="332"/>
      <c r="L166" s="349"/>
    </row>
    <row r="167" spans="1:12" ht="82.5" customHeight="1">
      <c r="A167" s="329"/>
      <c r="B167" s="10" t="s">
        <v>21</v>
      </c>
      <c r="C167" s="332"/>
      <c r="D167" s="339"/>
      <c r="E167" s="10" t="s">
        <v>365</v>
      </c>
      <c r="F167" s="11" t="s">
        <v>366</v>
      </c>
      <c r="G167" s="11" t="s">
        <v>367</v>
      </c>
      <c r="H167" s="11">
        <v>1</v>
      </c>
      <c r="I167" s="35">
        <v>44564</v>
      </c>
      <c r="J167" s="35">
        <v>44925</v>
      </c>
      <c r="K167" s="332"/>
      <c r="L167" s="349"/>
    </row>
    <row r="168" spans="1:12" ht="66" customHeight="1">
      <c r="A168" s="329"/>
      <c r="B168" s="10" t="s">
        <v>21</v>
      </c>
      <c r="C168" s="332"/>
      <c r="D168" s="339"/>
      <c r="E168" s="10" t="s">
        <v>368</v>
      </c>
      <c r="F168" s="11" t="s">
        <v>369</v>
      </c>
      <c r="G168" s="11" t="s">
        <v>370</v>
      </c>
      <c r="H168" s="11">
        <v>2</v>
      </c>
      <c r="I168" s="35">
        <v>44564</v>
      </c>
      <c r="J168" s="35">
        <v>44925</v>
      </c>
      <c r="K168" s="332"/>
      <c r="L168" s="349"/>
    </row>
    <row r="169" spans="1:12" ht="72" customHeight="1">
      <c r="A169" s="329"/>
      <c r="B169" s="10" t="s">
        <v>21</v>
      </c>
      <c r="C169" s="332"/>
      <c r="D169" s="339"/>
      <c r="E169" s="10" t="s">
        <v>371</v>
      </c>
      <c r="F169" s="11" t="s">
        <v>372</v>
      </c>
      <c r="G169" s="11" t="s">
        <v>373</v>
      </c>
      <c r="H169" s="11">
        <v>1</v>
      </c>
      <c r="I169" s="35">
        <v>44564</v>
      </c>
      <c r="J169" s="35">
        <v>44925</v>
      </c>
      <c r="K169" s="332"/>
      <c r="L169" s="349"/>
    </row>
    <row r="170" spans="1:12" ht="94.5" customHeight="1">
      <c r="A170" s="329"/>
      <c r="B170" s="10" t="s">
        <v>21</v>
      </c>
      <c r="C170" s="332"/>
      <c r="D170" s="339"/>
      <c r="E170" s="10" t="s">
        <v>374</v>
      </c>
      <c r="F170" s="11" t="s">
        <v>375</v>
      </c>
      <c r="G170" s="11" t="s">
        <v>376</v>
      </c>
      <c r="H170" s="11">
        <v>1</v>
      </c>
      <c r="I170" s="35">
        <v>44564</v>
      </c>
      <c r="J170" s="35">
        <v>44925</v>
      </c>
      <c r="K170" s="332"/>
      <c r="L170" s="349"/>
    </row>
    <row r="171" spans="1:12" ht="96.75" customHeight="1">
      <c r="A171" s="329"/>
      <c r="B171" s="10" t="s">
        <v>21</v>
      </c>
      <c r="C171" s="332"/>
      <c r="D171" s="339"/>
      <c r="E171" s="10" t="s">
        <v>377</v>
      </c>
      <c r="F171" s="11" t="s">
        <v>378</v>
      </c>
      <c r="G171" s="11" t="s">
        <v>379</v>
      </c>
      <c r="H171" s="11">
        <v>1</v>
      </c>
      <c r="I171" s="35">
        <v>44564</v>
      </c>
      <c r="J171" s="35">
        <v>44925</v>
      </c>
      <c r="K171" s="333"/>
      <c r="L171" s="349"/>
    </row>
    <row r="172" spans="1:12" ht="66" customHeight="1">
      <c r="A172" s="329"/>
      <c r="B172" s="16" t="s">
        <v>3</v>
      </c>
      <c r="C172" s="16" t="s">
        <v>4</v>
      </c>
      <c r="D172" s="16" t="s">
        <v>5</v>
      </c>
      <c r="E172" s="16" t="s">
        <v>49</v>
      </c>
      <c r="F172" s="16" t="s">
        <v>50</v>
      </c>
      <c r="G172" s="16" t="s">
        <v>17</v>
      </c>
      <c r="H172" s="16" t="s">
        <v>17</v>
      </c>
      <c r="I172" s="17" t="s">
        <v>51</v>
      </c>
      <c r="J172" s="17" t="s">
        <v>52</v>
      </c>
      <c r="K172" s="16" t="s">
        <v>12</v>
      </c>
      <c r="L172" s="349"/>
    </row>
    <row r="173" spans="1:12" ht="66" customHeight="1">
      <c r="A173" s="329"/>
      <c r="B173" s="47" t="s">
        <v>15</v>
      </c>
      <c r="C173" s="331" t="s">
        <v>350</v>
      </c>
      <c r="D173" s="52" t="s">
        <v>17</v>
      </c>
      <c r="E173" s="10" t="s">
        <v>380</v>
      </c>
      <c r="F173" s="10" t="s">
        <v>54</v>
      </c>
      <c r="G173" s="10" t="s">
        <v>17</v>
      </c>
      <c r="H173" s="10" t="s">
        <v>17</v>
      </c>
      <c r="I173" s="10" t="s">
        <v>381</v>
      </c>
      <c r="J173" s="28">
        <v>1</v>
      </c>
      <c r="K173" s="350" t="s">
        <v>382</v>
      </c>
      <c r="L173" s="349"/>
    </row>
    <row r="174" spans="1:12" ht="66" customHeight="1">
      <c r="A174" s="329"/>
      <c r="B174" s="10" t="s">
        <v>21</v>
      </c>
      <c r="C174" s="332"/>
      <c r="D174" s="338" t="s">
        <v>351</v>
      </c>
      <c r="E174" s="10" t="s">
        <v>383</v>
      </c>
      <c r="F174" s="10" t="s">
        <v>247</v>
      </c>
      <c r="G174" s="10" t="s">
        <v>17</v>
      </c>
      <c r="H174" s="10" t="s">
        <v>17</v>
      </c>
      <c r="I174" s="25" t="s">
        <v>384</v>
      </c>
      <c r="J174" s="28">
        <v>0.95</v>
      </c>
      <c r="K174" s="351"/>
      <c r="L174" s="349"/>
    </row>
    <row r="175" spans="1:12" ht="66" customHeight="1">
      <c r="A175" s="329"/>
      <c r="B175" s="10" t="s">
        <v>21</v>
      </c>
      <c r="C175" s="332"/>
      <c r="D175" s="339"/>
      <c r="E175" s="10" t="s">
        <v>385</v>
      </c>
      <c r="F175" s="10" t="s">
        <v>247</v>
      </c>
      <c r="G175" s="10" t="s">
        <v>17</v>
      </c>
      <c r="H175" s="10" t="s">
        <v>17</v>
      </c>
      <c r="I175" s="25" t="s">
        <v>386</v>
      </c>
      <c r="J175" s="28">
        <v>0.9</v>
      </c>
      <c r="K175" s="351"/>
      <c r="L175" s="349"/>
    </row>
    <row r="176" spans="1:12" ht="66" customHeight="1">
      <c r="A176" s="329"/>
      <c r="B176" s="10" t="s">
        <v>21</v>
      </c>
      <c r="C176" s="332"/>
      <c r="D176" s="339"/>
      <c r="E176" s="10" t="s">
        <v>387</v>
      </c>
      <c r="F176" s="10" t="s">
        <v>247</v>
      </c>
      <c r="G176" s="10" t="s">
        <v>17</v>
      </c>
      <c r="H176" s="10" t="s">
        <v>17</v>
      </c>
      <c r="I176" s="25" t="s">
        <v>388</v>
      </c>
      <c r="J176" s="28">
        <v>1</v>
      </c>
      <c r="K176" s="351"/>
      <c r="L176" s="349"/>
    </row>
    <row r="177" spans="1:12" ht="66" customHeight="1">
      <c r="A177" s="329"/>
      <c r="B177" s="10" t="s">
        <v>21</v>
      </c>
      <c r="C177" s="332"/>
      <c r="D177" s="339"/>
      <c r="E177" s="10" t="s">
        <v>389</v>
      </c>
      <c r="F177" s="10" t="s">
        <v>59</v>
      </c>
      <c r="G177" s="10" t="s">
        <v>17</v>
      </c>
      <c r="H177" s="10" t="s">
        <v>17</v>
      </c>
      <c r="I177" s="25" t="s">
        <v>390</v>
      </c>
      <c r="J177" s="28">
        <v>1</v>
      </c>
      <c r="K177" s="351"/>
      <c r="L177" s="349"/>
    </row>
    <row r="178" spans="1:12" ht="66" customHeight="1">
      <c r="A178" s="329"/>
      <c r="B178" s="10" t="s">
        <v>21</v>
      </c>
      <c r="C178" s="332"/>
      <c r="D178" s="339"/>
      <c r="E178" s="10" t="s">
        <v>391</v>
      </c>
      <c r="F178" s="10" t="s">
        <v>59</v>
      </c>
      <c r="G178" s="10" t="s">
        <v>17</v>
      </c>
      <c r="H178" s="10" t="s">
        <v>17</v>
      </c>
      <c r="I178" s="25" t="s">
        <v>392</v>
      </c>
      <c r="J178" s="28">
        <v>1</v>
      </c>
      <c r="K178" s="351"/>
      <c r="L178" s="349"/>
    </row>
    <row r="179" spans="1:12" ht="66" customHeight="1">
      <c r="A179" s="329"/>
      <c r="B179" s="10" t="s">
        <v>21</v>
      </c>
      <c r="C179" s="332"/>
      <c r="D179" s="339"/>
      <c r="E179" s="10" t="s">
        <v>1026</v>
      </c>
      <c r="F179" s="10" t="s">
        <v>247</v>
      </c>
      <c r="G179" s="10" t="s">
        <v>17</v>
      </c>
      <c r="H179" s="10" t="s">
        <v>17</v>
      </c>
      <c r="I179" s="25" t="s">
        <v>393</v>
      </c>
      <c r="J179" s="28">
        <v>1</v>
      </c>
      <c r="K179" s="351"/>
      <c r="L179" s="349"/>
    </row>
    <row r="180" spans="1:12" ht="47.25" customHeight="1">
      <c r="A180" s="334" t="s">
        <v>1164</v>
      </c>
      <c r="B180" s="334"/>
      <c r="C180" s="334"/>
      <c r="D180" s="334"/>
      <c r="E180" s="334"/>
      <c r="F180" s="334"/>
      <c r="G180" s="334"/>
      <c r="H180" s="334"/>
      <c r="I180" s="334"/>
      <c r="J180" s="334"/>
      <c r="K180" s="334"/>
      <c r="L180" s="334"/>
    </row>
    <row r="181" spans="1:12" ht="54" customHeight="1">
      <c r="A181" s="31" t="s">
        <v>2</v>
      </c>
      <c r="B181" s="8" t="s">
        <v>3</v>
      </c>
      <c r="C181" s="8" t="s">
        <v>4</v>
      </c>
      <c r="D181" s="8" t="s">
        <v>5</v>
      </c>
      <c r="E181" s="8" t="s">
        <v>6</v>
      </c>
      <c r="F181" s="8" t="s">
        <v>7</v>
      </c>
      <c r="G181" s="8" t="s">
        <v>8</v>
      </c>
      <c r="H181" s="8" t="s">
        <v>9</v>
      </c>
      <c r="I181" s="9" t="s">
        <v>10</v>
      </c>
      <c r="J181" s="9" t="s">
        <v>11</v>
      </c>
      <c r="K181" s="8" t="s">
        <v>12</v>
      </c>
      <c r="L181" s="8" t="s">
        <v>13</v>
      </c>
    </row>
    <row r="182" spans="1:12" ht="100.5" customHeight="1">
      <c r="A182" s="328" t="s">
        <v>394</v>
      </c>
      <c r="B182" s="42" t="s">
        <v>94</v>
      </c>
      <c r="C182" s="327" t="s">
        <v>395</v>
      </c>
      <c r="D182" s="344" t="s">
        <v>17</v>
      </c>
      <c r="E182" s="10" t="s">
        <v>396</v>
      </c>
      <c r="F182" s="10" t="s">
        <v>397</v>
      </c>
      <c r="G182" s="10" t="s">
        <v>398</v>
      </c>
      <c r="H182" s="10">
        <v>2</v>
      </c>
      <c r="I182" s="53">
        <v>44621</v>
      </c>
      <c r="J182" s="35">
        <v>44865</v>
      </c>
      <c r="K182" s="348" t="s">
        <v>394</v>
      </c>
      <c r="L182" s="345" t="s">
        <v>89</v>
      </c>
    </row>
    <row r="183" spans="1:12" ht="92.25" customHeight="1">
      <c r="A183" s="329"/>
      <c r="B183" s="42" t="s">
        <v>94</v>
      </c>
      <c r="C183" s="327"/>
      <c r="D183" s="344"/>
      <c r="E183" s="10" t="s">
        <v>399</v>
      </c>
      <c r="F183" s="10" t="s">
        <v>400</v>
      </c>
      <c r="G183" s="10" t="s">
        <v>398</v>
      </c>
      <c r="H183" s="10">
        <v>2</v>
      </c>
      <c r="I183" s="53">
        <v>44621</v>
      </c>
      <c r="J183" s="35">
        <v>44865</v>
      </c>
      <c r="K183" s="348"/>
      <c r="L183" s="346"/>
    </row>
    <row r="184" spans="1:12" ht="102" customHeight="1">
      <c r="A184" s="329"/>
      <c r="B184" s="42" t="s">
        <v>94</v>
      </c>
      <c r="C184" s="327"/>
      <c r="D184" s="344"/>
      <c r="E184" s="10" t="s">
        <v>401</v>
      </c>
      <c r="F184" s="10" t="s">
        <v>402</v>
      </c>
      <c r="G184" s="10" t="s">
        <v>403</v>
      </c>
      <c r="H184" s="10">
        <v>3</v>
      </c>
      <c r="I184" s="53">
        <v>44652</v>
      </c>
      <c r="J184" s="35">
        <v>44864</v>
      </c>
      <c r="K184" s="348"/>
      <c r="L184" s="346"/>
    </row>
    <row r="185" spans="1:12" ht="93.75" customHeight="1">
      <c r="A185" s="329"/>
      <c r="B185" s="14" t="s">
        <v>404</v>
      </c>
      <c r="C185" s="327"/>
      <c r="D185" s="344"/>
      <c r="E185" s="20" t="s">
        <v>405</v>
      </c>
      <c r="F185" s="10" t="s">
        <v>406</v>
      </c>
      <c r="G185" s="10" t="s">
        <v>407</v>
      </c>
      <c r="H185" s="10">
        <v>1</v>
      </c>
      <c r="I185" s="53">
        <v>44593</v>
      </c>
      <c r="J185" s="35">
        <v>44926</v>
      </c>
      <c r="K185" s="348"/>
      <c r="L185" s="346"/>
    </row>
    <row r="186" spans="1:12" ht="90" customHeight="1">
      <c r="A186" s="329"/>
      <c r="B186" s="14" t="s">
        <v>404</v>
      </c>
      <c r="C186" s="327"/>
      <c r="D186" s="344"/>
      <c r="E186" s="10" t="s">
        <v>408</v>
      </c>
      <c r="F186" s="10" t="s">
        <v>409</v>
      </c>
      <c r="G186" s="10" t="s">
        <v>410</v>
      </c>
      <c r="H186" s="10">
        <v>1</v>
      </c>
      <c r="I186" s="53">
        <v>44835</v>
      </c>
      <c r="J186" s="35">
        <v>44926</v>
      </c>
      <c r="K186" s="348"/>
      <c r="L186" s="346"/>
    </row>
    <row r="187" spans="1:12" ht="106.5" customHeight="1">
      <c r="A187" s="329"/>
      <c r="B187" s="14" t="s">
        <v>404</v>
      </c>
      <c r="C187" s="327"/>
      <c r="D187" s="344"/>
      <c r="E187" s="23" t="s">
        <v>411</v>
      </c>
      <c r="F187" s="23" t="s">
        <v>412</v>
      </c>
      <c r="G187" s="10" t="s">
        <v>413</v>
      </c>
      <c r="H187" s="10">
        <v>2</v>
      </c>
      <c r="I187" s="53">
        <v>44593</v>
      </c>
      <c r="J187" s="35">
        <v>44926</v>
      </c>
      <c r="K187" s="348"/>
      <c r="L187" s="346"/>
    </row>
    <row r="188" spans="1:12" ht="71.25" customHeight="1">
      <c r="A188" s="329"/>
      <c r="B188" s="14" t="s">
        <v>404</v>
      </c>
      <c r="C188" s="327"/>
      <c r="D188" s="344"/>
      <c r="E188" s="10" t="s">
        <v>414</v>
      </c>
      <c r="F188" s="10" t="s">
        <v>415</v>
      </c>
      <c r="G188" s="10" t="s">
        <v>416</v>
      </c>
      <c r="H188" s="10">
        <v>1</v>
      </c>
      <c r="I188" s="53">
        <v>44562</v>
      </c>
      <c r="J188" s="35">
        <v>44926</v>
      </c>
      <c r="K188" s="348"/>
      <c r="L188" s="346"/>
    </row>
    <row r="189" spans="1:12" ht="49.5" customHeight="1">
      <c r="A189" s="329"/>
      <c r="B189" s="16" t="s">
        <v>3</v>
      </c>
      <c r="C189" s="16" t="s">
        <v>4</v>
      </c>
      <c r="D189" s="16" t="s">
        <v>5</v>
      </c>
      <c r="E189" s="16" t="s">
        <v>49</v>
      </c>
      <c r="F189" s="16" t="s">
        <v>50</v>
      </c>
      <c r="G189" s="16" t="s">
        <v>17</v>
      </c>
      <c r="H189" s="16" t="s">
        <v>17</v>
      </c>
      <c r="I189" s="17" t="s">
        <v>51</v>
      </c>
      <c r="J189" s="17" t="s">
        <v>52</v>
      </c>
      <c r="K189" s="16" t="s">
        <v>12</v>
      </c>
      <c r="L189" s="346"/>
    </row>
    <row r="190" spans="1:12" ht="101.25" customHeight="1">
      <c r="A190" s="330"/>
      <c r="B190" s="14" t="s">
        <v>94</v>
      </c>
      <c r="C190" s="10" t="s">
        <v>395</v>
      </c>
      <c r="D190" s="11" t="s">
        <v>17</v>
      </c>
      <c r="E190" s="11" t="s">
        <v>417</v>
      </c>
      <c r="F190" s="10" t="s">
        <v>247</v>
      </c>
      <c r="G190" s="10" t="s">
        <v>17</v>
      </c>
      <c r="H190" s="10" t="s">
        <v>17</v>
      </c>
      <c r="I190" s="11" t="s">
        <v>418</v>
      </c>
      <c r="J190" s="28">
        <v>1</v>
      </c>
      <c r="K190" s="35" t="s">
        <v>394</v>
      </c>
      <c r="L190" s="347"/>
    </row>
    <row r="191" spans="1:12" ht="41.25" customHeight="1">
      <c r="A191" s="334" t="s">
        <v>419</v>
      </c>
      <c r="B191" s="334"/>
      <c r="C191" s="334"/>
      <c r="D191" s="334"/>
      <c r="E191" s="334"/>
      <c r="F191" s="334"/>
      <c r="G191" s="334"/>
      <c r="H191" s="334"/>
      <c r="I191" s="334"/>
      <c r="J191" s="334"/>
      <c r="K191" s="334"/>
      <c r="L191" s="334"/>
    </row>
    <row r="192" spans="1:12" ht="71.25" customHeight="1">
      <c r="A192" s="31" t="s">
        <v>2</v>
      </c>
      <c r="B192" s="8" t="s">
        <v>3</v>
      </c>
      <c r="C192" s="8" t="s">
        <v>4</v>
      </c>
      <c r="D192" s="8" t="s">
        <v>5</v>
      </c>
      <c r="E192" s="8" t="s">
        <v>6</v>
      </c>
      <c r="F192" s="8" t="s">
        <v>7</v>
      </c>
      <c r="G192" s="8" t="s">
        <v>8</v>
      </c>
      <c r="H192" s="8" t="s">
        <v>9</v>
      </c>
      <c r="I192" s="9" t="s">
        <v>10</v>
      </c>
      <c r="J192" s="9" t="s">
        <v>11</v>
      </c>
      <c r="K192" s="8" t="s">
        <v>12</v>
      </c>
      <c r="L192" s="8" t="s">
        <v>13</v>
      </c>
    </row>
    <row r="193" spans="1:12" ht="71.25" customHeight="1">
      <c r="A193" s="328" t="s">
        <v>420</v>
      </c>
      <c r="B193" s="11" t="s">
        <v>15</v>
      </c>
      <c r="C193" s="344" t="s">
        <v>421</v>
      </c>
      <c r="D193" s="344" t="s">
        <v>422</v>
      </c>
      <c r="E193" s="14" t="s">
        <v>423</v>
      </c>
      <c r="F193" s="14" t="s">
        <v>424</v>
      </c>
      <c r="G193" s="14" t="s">
        <v>425</v>
      </c>
      <c r="H193" s="14">
        <v>1</v>
      </c>
      <c r="I193" s="25">
        <v>44564</v>
      </c>
      <c r="J193" s="25">
        <v>44680</v>
      </c>
      <c r="K193" s="328" t="s">
        <v>426</v>
      </c>
      <c r="L193" s="345" t="s">
        <v>89</v>
      </c>
    </row>
    <row r="194" spans="1:12" ht="71.25" customHeight="1">
      <c r="A194" s="329"/>
      <c r="B194" s="11" t="s">
        <v>21</v>
      </c>
      <c r="C194" s="344"/>
      <c r="D194" s="344"/>
      <c r="E194" s="14" t="s">
        <v>427</v>
      </c>
      <c r="F194" s="14" t="s">
        <v>428</v>
      </c>
      <c r="G194" s="14" t="s">
        <v>429</v>
      </c>
      <c r="H194" s="14">
        <v>1</v>
      </c>
      <c r="I194" s="25">
        <v>44746</v>
      </c>
      <c r="J194" s="25">
        <v>44925</v>
      </c>
      <c r="K194" s="329"/>
      <c r="L194" s="346"/>
    </row>
    <row r="195" spans="1:12" ht="71.25" customHeight="1">
      <c r="A195" s="329"/>
      <c r="B195" s="11" t="s">
        <v>15</v>
      </c>
      <c r="C195" s="344"/>
      <c r="D195" s="344"/>
      <c r="E195" s="14" t="s">
        <v>430</v>
      </c>
      <c r="F195" s="14" t="s">
        <v>430</v>
      </c>
      <c r="G195" s="14" t="s">
        <v>431</v>
      </c>
      <c r="H195" s="14">
        <v>3</v>
      </c>
      <c r="I195" s="25">
        <v>44564</v>
      </c>
      <c r="J195" s="25">
        <v>44592</v>
      </c>
      <c r="K195" s="329"/>
      <c r="L195" s="346"/>
    </row>
    <row r="196" spans="1:12" ht="80.25" customHeight="1">
      <c r="A196" s="329"/>
      <c r="B196" s="11" t="s">
        <v>21</v>
      </c>
      <c r="C196" s="344"/>
      <c r="D196" s="344"/>
      <c r="E196" s="14" t="s">
        <v>432</v>
      </c>
      <c r="F196" s="14" t="s">
        <v>433</v>
      </c>
      <c r="G196" s="14" t="s">
        <v>434</v>
      </c>
      <c r="H196" s="14">
        <v>1</v>
      </c>
      <c r="I196" s="25">
        <v>44593</v>
      </c>
      <c r="J196" s="25">
        <v>44680</v>
      </c>
      <c r="K196" s="329"/>
      <c r="L196" s="346"/>
    </row>
    <row r="197" spans="1:12" ht="71.25" customHeight="1">
      <c r="A197" s="329"/>
      <c r="B197" s="11" t="s">
        <v>21</v>
      </c>
      <c r="C197" s="344"/>
      <c r="D197" s="344"/>
      <c r="E197" s="14" t="s">
        <v>435</v>
      </c>
      <c r="F197" s="14" t="s">
        <v>436</v>
      </c>
      <c r="G197" s="14" t="s">
        <v>437</v>
      </c>
      <c r="H197" s="14">
        <v>1</v>
      </c>
      <c r="I197" s="25">
        <v>44880</v>
      </c>
      <c r="J197" s="25">
        <v>44925</v>
      </c>
      <c r="K197" s="329"/>
      <c r="L197" s="346"/>
    </row>
    <row r="198" spans="1:12" ht="71.25" customHeight="1">
      <c r="A198" s="329"/>
      <c r="B198" s="11" t="s">
        <v>21</v>
      </c>
      <c r="C198" s="344"/>
      <c r="D198" s="344"/>
      <c r="E198" s="14" t="s">
        <v>1027</v>
      </c>
      <c r="F198" s="14" t="s">
        <v>1028</v>
      </c>
      <c r="G198" s="14" t="s">
        <v>1029</v>
      </c>
      <c r="H198" s="14">
        <v>2</v>
      </c>
      <c r="I198" s="25">
        <v>44896</v>
      </c>
      <c r="J198" s="25">
        <v>44925</v>
      </c>
      <c r="K198" s="329"/>
      <c r="L198" s="346"/>
    </row>
    <row r="199" spans="1:12" ht="71.25" customHeight="1">
      <c r="A199" s="329"/>
      <c r="B199" s="11" t="s">
        <v>21</v>
      </c>
      <c r="C199" s="344"/>
      <c r="D199" s="344"/>
      <c r="E199" s="14" t="s">
        <v>438</v>
      </c>
      <c r="F199" s="14" t="s">
        <v>439</v>
      </c>
      <c r="G199" s="14" t="s">
        <v>440</v>
      </c>
      <c r="H199" s="14">
        <v>1</v>
      </c>
      <c r="I199" s="25">
        <v>44564</v>
      </c>
      <c r="J199" s="25">
        <v>44592</v>
      </c>
      <c r="K199" s="329"/>
      <c r="L199" s="346"/>
    </row>
    <row r="200" spans="1:12" ht="71.25" customHeight="1">
      <c r="A200" s="329"/>
      <c r="B200" s="11" t="s">
        <v>21</v>
      </c>
      <c r="C200" s="344"/>
      <c r="D200" s="344"/>
      <c r="E200" s="14" t="s">
        <v>441</v>
      </c>
      <c r="F200" s="14" t="s">
        <v>442</v>
      </c>
      <c r="G200" s="14" t="s">
        <v>443</v>
      </c>
      <c r="H200" s="14">
        <v>1</v>
      </c>
      <c r="I200" s="25">
        <v>44564</v>
      </c>
      <c r="J200" s="25">
        <v>44651</v>
      </c>
      <c r="K200" s="329"/>
      <c r="L200" s="346"/>
    </row>
    <row r="201" spans="1:12" ht="87" customHeight="1">
      <c r="A201" s="329"/>
      <c r="B201" s="11" t="s">
        <v>21</v>
      </c>
      <c r="C201" s="344"/>
      <c r="D201" s="344"/>
      <c r="E201" s="14" t="s">
        <v>444</v>
      </c>
      <c r="F201" s="14" t="s">
        <v>445</v>
      </c>
      <c r="G201" s="14" t="s">
        <v>446</v>
      </c>
      <c r="H201" s="14">
        <v>4</v>
      </c>
      <c r="I201" s="25">
        <v>44564</v>
      </c>
      <c r="J201" s="25">
        <v>44925</v>
      </c>
      <c r="K201" s="329"/>
      <c r="L201" s="346"/>
    </row>
    <row r="202" spans="1:12" ht="71.25" customHeight="1">
      <c r="A202" s="329"/>
      <c r="B202" s="11" t="s">
        <v>15</v>
      </c>
      <c r="C202" s="344"/>
      <c r="D202" s="344"/>
      <c r="E202" s="14" t="s">
        <v>447</v>
      </c>
      <c r="F202" s="14" t="s">
        <v>448</v>
      </c>
      <c r="G202" s="14" t="s">
        <v>449</v>
      </c>
      <c r="H202" s="14">
        <v>2</v>
      </c>
      <c r="I202" s="25">
        <v>44593</v>
      </c>
      <c r="J202" s="25">
        <v>44680</v>
      </c>
      <c r="K202" s="329"/>
      <c r="L202" s="346"/>
    </row>
    <row r="203" spans="1:12" ht="87" customHeight="1">
      <c r="A203" s="329"/>
      <c r="B203" s="11" t="s">
        <v>21</v>
      </c>
      <c r="C203" s="344"/>
      <c r="D203" s="344"/>
      <c r="E203" s="14" t="s">
        <v>450</v>
      </c>
      <c r="F203" s="14" t="s">
        <v>451</v>
      </c>
      <c r="G203" s="14" t="s">
        <v>821</v>
      </c>
      <c r="H203" s="14" t="s">
        <v>822</v>
      </c>
      <c r="I203" s="25">
        <v>44593</v>
      </c>
      <c r="J203" s="25">
        <v>44925</v>
      </c>
      <c r="K203" s="329"/>
      <c r="L203" s="346"/>
    </row>
    <row r="204" spans="1:12" ht="71.25" customHeight="1">
      <c r="A204" s="329"/>
      <c r="B204" s="11"/>
      <c r="C204" s="344"/>
      <c r="D204" s="344"/>
      <c r="E204" s="14" t="s">
        <v>1171</v>
      </c>
      <c r="F204" s="14" t="s">
        <v>1172</v>
      </c>
      <c r="G204" s="14" t="s">
        <v>1173</v>
      </c>
      <c r="H204" s="14">
        <v>1</v>
      </c>
      <c r="I204" s="25">
        <v>44564</v>
      </c>
      <c r="J204" s="25">
        <v>44681</v>
      </c>
      <c r="K204" s="329"/>
      <c r="L204" s="346"/>
    </row>
    <row r="205" spans="1:12" ht="105.75" customHeight="1">
      <c r="A205" s="329"/>
      <c r="B205" s="11" t="s">
        <v>21</v>
      </c>
      <c r="C205" s="344"/>
      <c r="D205" s="344"/>
      <c r="E205" s="14" t="s">
        <v>452</v>
      </c>
      <c r="F205" s="14" t="s">
        <v>452</v>
      </c>
      <c r="G205" s="14" t="s">
        <v>453</v>
      </c>
      <c r="H205" s="14" t="s">
        <v>454</v>
      </c>
      <c r="I205" s="25">
        <v>44564</v>
      </c>
      <c r="J205" s="25">
        <v>44925</v>
      </c>
      <c r="K205" s="329"/>
      <c r="L205" s="346"/>
    </row>
    <row r="206" spans="1:12" ht="59.25" customHeight="1">
      <c r="A206" s="329"/>
      <c r="B206" s="11" t="s">
        <v>21</v>
      </c>
      <c r="C206" s="344"/>
      <c r="D206" s="344" t="s">
        <v>455</v>
      </c>
      <c r="E206" s="14" t="s">
        <v>456</v>
      </c>
      <c r="F206" s="14" t="s">
        <v>457</v>
      </c>
      <c r="G206" s="14" t="s">
        <v>458</v>
      </c>
      <c r="H206" s="14">
        <v>1</v>
      </c>
      <c r="I206" s="25">
        <v>44564</v>
      </c>
      <c r="J206" s="25">
        <v>44592</v>
      </c>
      <c r="K206" s="329"/>
      <c r="L206" s="346"/>
    </row>
    <row r="207" spans="1:12" ht="59.25" customHeight="1">
      <c r="A207" s="329"/>
      <c r="B207" s="11" t="s">
        <v>21</v>
      </c>
      <c r="C207" s="344"/>
      <c r="D207" s="344"/>
      <c r="E207" s="14" t="s">
        <v>459</v>
      </c>
      <c r="F207" s="14" t="s">
        <v>460</v>
      </c>
      <c r="G207" s="14" t="s">
        <v>458</v>
      </c>
      <c r="H207" s="14">
        <v>3</v>
      </c>
      <c r="I207" s="25">
        <v>44635</v>
      </c>
      <c r="J207" s="25">
        <v>44869</v>
      </c>
      <c r="K207" s="329"/>
      <c r="L207" s="346"/>
    </row>
    <row r="208" spans="1:12" ht="59.25" customHeight="1">
      <c r="A208" s="329"/>
      <c r="B208" s="11" t="s">
        <v>21</v>
      </c>
      <c r="C208" s="344"/>
      <c r="D208" s="344"/>
      <c r="E208" s="14" t="s">
        <v>461</v>
      </c>
      <c r="F208" s="14" t="s">
        <v>462</v>
      </c>
      <c r="G208" s="14" t="s">
        <v>463</v>
      </c>
      <c r="H208" s="14">
        <v>1</v>
      </c>
      <c r="I208" s="25">
        <v>44564</v>
      </c>
      <c r="J208" s="25">
        <v>44592</v>
      </c>
      <c r="K208" s="329"/>
      <c r="L208" s="346"/>
    </row>
    <row r="209" spans="1:12" ht="59.25" customHeight="1">
      <c r="A209" s="329"/>
      <c r="B209" s="11" t="s">
        <v>21</v>
      </c>
      <c r="C209" s="344"/>
      <c r="D209" s="344"/>
      <c r="E209" s="14" t="s">
        <v>464</v>
      </c>
      <c r="F209" s="14" t="s">
        <v>464</v>
      </c>
      <c r="G209" s="14" t="s">
        <v>465</v>
      </c>
      <c r="H209" s="14">
        <v>1</v>
      </c>
      <c r="I209" s="25">
        <v>44564</v>
      </c>
      <c r="J209" s="25">
        <v>44592</v>
      </c>
      <c r="K209" s="329"/>
      <c r="L209" s="346"/>
    </row>
    <row r="210" spans="1:12" ht="79.5" customHeight="1">
      <c r="A210" s="329"/>
      <c r="B210" s="11" t="s">
        <v>21</v>
      </c>
      <c r="C210" s="344"/>
      <c r="D210" s="344"/>
      <c r="E210" s="14" t="s">
        <v>466</v>
      </c>
      <c r="F210" s="14" t="s">
        <v>466</v>
      </c>
      <c r="G210" s="14" t="s">
        <v>465</v>
      </c>
      <c r="H210" s="14">
        <v>2</v>
      </c>
      <c r="I210" s="25">
        <v>44656</v>
      </c>
      <c r="J210" s="25">
        <v>44834</v>
      </c>
      <c r="K210" s="329"/>
      <c r="L210" s="346"/>
    </row>
    <row r="211" spans="1:12" ht="110.1" customHeight="1">
      <c r="A211" s="329"/>
      <c r="B211" s="11" t="s">
        <v>21</v>
      </c>
      <c r="C211" s="344"/>
      <c r="D211" s="344"/>
      <c r="E211" s="14" t="s">
        <v>467</v>
      </c>
      <c r="F211" s="14" t="s">
        <v>467</v>
      </c>
      <c r="G211" s="14" t="s">
        <v>468</v>
      </c>
      <c r="H211" s="14">
        <v>1</v>
      </c>
      <c r="I211" s="25">
        <v>44564</v>
      </c>
      <c r="J211" s="25">
        <v>44592</v>
      </c>
      <c r="K211" s="329"/>
      <c r="L211" s="346"/>
    </row>
    <row r="212" spans="1:12" ht="110.1" customHeight="1">
      <c r="A212" s="329"/>
      <c r="B212" s="11" t="s">
        <v>21</v>
      </c>
      <c r="C212" s="344"/>
      <c r="D212" s="344"/>
      <c r="E212" s="14" t="s">
        <v>469</v>
      </c>
      <c r="F212" s="14" t="s">
        <v>469</v>
      </c>
      <c r="G212" s="14" t="s">
        <v>468</v>
      </c>
      <c r="H212" s="14">
        <v>3</v>
      </c>
      <c r="I212" s="25">
        <v>44635</v>
      </c>
      <c r="J212" s="25">
        <v>44865</v>
      </c>
      <c r="K212" s="329"/>
      <c r="L212" s="346"/>
    </row>
    <row r="213" spans="1:12" ht="110.1" customHeight="1">
      <c r="A213" s="329"/>
      <c r="B213" s="11" t="s">
        <v>94</v>
      </c>
      <c r="C213" s="344"/>
      <c r="D213" s="344"/>
      <c r="E213" s="14" t="s">
        <v>470</v>
      </c>
      <c r="F213" s="14" t="s">
        <v>1030</v>
      </c>
      <c r="G213" s="14" t="s">
        <v>471</v>
      </c>
      <c r="H213" s="14">
        <v>4</v>
      </c>
      <c r="I213" s="25">
        <v>44564</v>
      </c>
      <c r="J213" s="25">
        <v>44925</v>
      </c>
      <c r="K213" s="329"/>
      <c r="L213" s="346"/>
    </row>
    <row r="214" spans="1:12" ht="91.5" customHeight="1">
      <c r="A214" s="329"/>
      <c r="B214" s="11" t="s">
        <v>21</v>
      </c>
      <c r="C214" s="344"/>
      <c r="D214" s="344"/>
      <c r="E214" s="14" t="s">
        <v>472</v>
      </c>
      <c r="F214" s="14" t="s">
        <v>472</v>
      </c>
      <c r="G214" s="14" t="s">
        <v>473</v>
      </c>
      <c r="H214" s="14">
        <v>1</v>
      </c>
      <c r="I214" s="25">
        <v>44564</v>
      </c>
      <c r="J214" s="25">
        <v>44592</v>
      </c>
      <c r="K214" s="329"/>
      <c r="L214" s="346"/>
    </row>
    <row r="215" spans="1:12" ht="74.25" customHeight="1">
      <c r="A215" s="329"/>
      <c r="B215" s="11" t="s">
        <v>94</v>
      </c>
      <c r="C215" s="344"/>
      <c r="D215" s="344" t="s">
        <v>474</v>
      </c>
      <c r="E215" s="14" t="s">
        <v>475</v>
      </c>
      <c r="F215" s="14" t="s">
        <v>476</v>
      </c>
      <c r="G215" s="14" t="s">
        <v>477</v>
      </c>
      <c r="H215" s="14">
        <v>1</v>
      </c>
      <c r="I215" s="25">
        <v>44743</v>
      </c>
      <c r="J215" s="25">
        <v>44925</v>
      </c>
      <c r="K215" s="329"/>
      <c r="L215" s="346"/>
    </row>
    <row r="216" spans="1:12" ht="76.5" customHeight="1">
      <c r="A216" s="329"/>
      <c r="B216" s="11" t="s">
        <v>21</v>
      </c>
      <c r="C216" s="344"/>
      <c r="D216" s="344"/>
      <c r="E216" s="14" t="s">
        <v>478</v>
      </c>
      <c r="F216" s="14" t="s">
        <v>478</v>
      </c>
      <c r="G216" s="14" t="s">
        <v>479</v>
      </c>
      <c r="H216" s="14">
        <v>1</v>
      </c>
      <c r="I216" s="25">
        <v>44652</v>
      </c>
      <c r="J216" s="25">
        <v>44865</v>
      </c>
      <c r="K216" s="329"/>
      <c r="L216" s="346"/>
    </row>
    <row r="217" spans="1:12" ht="86.25" customHeight="1">
      <c r="A217" s="329"/>
      <c r="B217" s="11" t="s">
        <v>21</v>
      </c>
      <c r="C217" s="344"/>
      <c r="D217" s="344"/>
      <c r="E217" s="14" t="s">
        <v>480</v>
      </c>
      <c r="F217" s="14" t="s">
        <v>480</v>
      </c>
      <c r="G217" s="14" t="s">
        <v>481</v>
      </c>
      <c r="H217" s="14">
        <v>1</v>
      </c>
      <c r="I217" s="25">
        <v>44805</v>
      </c>
      <c r="J217" s="25">
        <v>44926</v>
      </c>
      <c r="K217" s="329"/>
      <c r="L217" s="346"/>
    </row>
    <row r="218" spans="1:12" ht="78" customHeight="1">
      <c r="A218" s="329"/>
      <c r="B218" s="11" t="s">
        <v>21</v>
      </c>
      <c r="C218" s="344"/>
      <c r="D218" s="344"/>
      <c r="E218" s="14" t="s">
        <v>482</v>
      </c>
      <c r="F218" s="14" t="s">
        <v>483</v>
      </c>
      <c r="G218" s="14" t="s">
        <v>484</v>
      </c>
      <c r="H218" s="14">
        <v>1</v>
      </c>
      <c r="I218" s="25">
        <v>44837</v>
      </c>
      <c r="J218" s="25">
        <v>44925</v>
      </c>
      <c r="K218" s="329"/>
      <c r="L218" s="346"/>
    </row>
    <row r="219" spans="1:12" ht="96" customHeight="1">
      <c r="A219" s="329"/>
      <c r="B219" s="11"/>
      <c r="C219" s="344"/>
      <c r="D219" s="344"/>
      <c r="E219" s="14" t="s">
        <v>485</v>
      </c>
      <c r="F219" s="14" t="s">
        <v>486</v>
      </c>
      <c r="G219" s="14" t="s">
        <v>487</v>
      </c>
      <c r="H219" s="14" t="s">
        <v>488</v>
      </c>
      <c r="I219" s="25">
        <v>44652</v>
      </c>
      <c r="J219" s="25">
        <v>44895</v>
      </c>
      <c r="K219" s="329"/>
      <c r="L219" s="346"/>
    </row>
    <row r="220" spans="1:12" ht="99" customHeight="1">
      <c r="A220" s="329"/>
      <c r="B220" s="11"/>
      <c r="C220" s="344"/>
      <c r="D220" s="344"/>
      <c r="E220" s="14" t="s">
        <v>489</v>
      </c>
      <c r="F220" s="14" t="s">
        <v>490</v>
      </c>
      <c r="G220" s="14" t="s">
        <v>491</v>
      </c>
      <c r="H220" s="14" t="s">
        <v>454</v>
      </c>
      <c r="I220" s="25">
        <v>44743</v>
      </c>
      <c r="J220" s="25">
        <v>44895</v>
      </c>
      <c r="K220" s="329"/>
      <c r="L220" s="346"/>
    </row>
    <row r="221" spans="1:12" ht="63" customHeight="1">
      <c r="A221" s="329"/>
      <c r="B221" s="11" t="s">
        <v>21</v>
      </c>
      <c r="C221" s="344"/>
      <c r="D221" s="344"/>
      <c r="E221" s="14" t="s">
        <v>492</v>
      </c>
      <c r="F221" s="14" t="s">
        <v>492</v>
      </c>
      <c r="G221" s="14" t="s">
        <v>493</v>
      </c>
      <c r="H221" s="14">
        <v>1</v>
      </c>
      <c r="I221" s="25">
        <v>44745</v>
      </c>
      <c r="J221" s="25">
        <v>44925</v>
      </c>
      <c r="K221" s="329"/>
      <c r="L221" s="346"/>
    </row>
    <row r="222" spans="1:12" ht="61.5" customHeight="1">
      <c r="A222" s="329"/>
      <c r="B222" s="16" t="s">
        <v>3</v>
      </c>
      <c r="C222" s="16" t="s">
        <v>4</v>
      </c>
      <c r="D222" s="16" t="s">
        <v>5</v>
      </c>
      <c r="E222" s="16" t="s">
        <v>49</v>
      </c>
      <c r="F222" s="16" t="s">
        <v>50</v>
      </c>
      <c r="G222" s="16"/>
      <c r="H222" s="16"/>
      <c r="I222" s="17" t="s">
        <v>51</v>
      </c>
      <c r="J222" s="17" t="s">
        <v>52</v>
      </c>
      <c r="K222" s="16" t="s">
        <v>12</v>
      </c>
      <c r="L222" s="346"/>
    </row>
    <row r="223" spans="1:12" ht="45.75" customHeight="1">
      <c r="A223" s="329"/>
      <c r="B223" s="10" t="s">
        <v>15</v>
      </c>
      <c r="C223" s="338" t="s">
        <v>421</v>
      </c>
      <c r="D223" s="10" t="s">
        <v>17</v>
      </c>
      <c r="E223" s="10" t="s">
        <v>494</v>
      </c>
      <c r="F223" s="10" t="s">
        <v>54</v>
      </c>
      <c r="G223" s="10" t="s">
        <v>17</v>
      </c>
      <c r="H223" s="10" t="s">
        <v>17</v>
      </c>
      <c r="I223" s="12" t="s">
        <v>495</v>
      </c>
      <c r="J223" s="28">
        <v>1</v>
      </c>
      <c r="K223" s="328" t="s">
        <v>426</v>
      </c>
      <c r="L223" s="346"/>
    </row>
    <row r="224" spans="1:12" ht="69.75" customHeight="1">
      <c r="A224" s="329"/>
      <c r="B224" s="10" t="s">
        <v>15</v>
      </c>
      <c r="C224" s="339"/>
      <c r="D224" s="10" t="s">
        <v>422</v>
      </c>
      <c r="E224" s="10" t="s">
        <v>496</v>
      </c>
      <c r="F224" s="10" t="s">
        <v>247</v>
      </c>
      <c r="G224" s="10" t="s">
        <v>17</v>
      </c>
      <c r="H224" s="10" t="s">
        <v>17</v>
      </c>
      <c r="I224" s="12" t="s">
        <v>497</v>
      </c>
      <c r="J224" s="28">
        <v>1</v>
      </c>
      <c r="K224" s="329"/>
      <c r="L224" s="346"/>
    </row>
    <row r="225" spans="1:12" ht="45.75" customHeight="1">
      <c r="A225" s="329"/>
      <c r="B225" s="10" t="s">
        <v>15</v>
      </c>
      <c r="C225" s="339"/>
      <c r="D225" s="327" t="s">
        <v>455</v>
      </c>
      <c r="E225" s="10" t="s">
        <v>498</v>
      </c>
      <c r="F225" s="10" t="s">
        <v>59</v>
      </c>
      <c r="G225" s="10" t="s">
        <v>17</v>
      </c>
      <c r="H225" s="10" t="s">
        <v>17</v>
      </c>
      <c r="I225" s="12" t="s">
        <v>499</v>
      </c>
      <c r="J225" s="28">
        <v>0.9</v>
      </c>
      <c r="K225" s="329"/>
      <c r="L225" s="346"/>
    </row>
    <row r="226" spans="1:12" ht="45.75" customHeight="1">
      <c r="A226" s="329"/>
      <c r="B226" s="10" t="s">
        <v>21</v>
      </c>
      <c r="C226" s="339"/>
      <c r="D226" s="327"/>
      <c r="E226" s="10" t="s">
        <v>61</v>
      </c>
      <c r="F226" s="10" t="s">
        <v>247</v>
      </c>
      <c r="G226" s="10" t="s">
        <v>17</v>
      </c>
      <c r="H226" s="10" t="s">
        <v>17</v>
      </c>
      <c r="I226" s="12" t="s">
        <v>500</v>
      </c>
      <c r="J226" s="28">
        <v>1</v>
      </c>
      <c r="K226" s="329"/>
      <c r="L226" s="346"/>
    </row>
    <row r="227" spans="1:12" ht="81" customHeight="1">
      <c r="A227" s="330"/>
      <c r="B227" s="10" t="s">
        <v>15</v>
      </c>
      <c r="C227" s="340"/>
      <c r="D227" s="10" t="s">
        <v>474</v>
      </c>
      <c r="E227" s="10" t="s">
        <v>501</v>
      </c>
      <c r="F227" s="10" t="s">
        <v>247</v>
      </c>
      <c r="G227" s="10" t="s">
        <v>17</v>
      </c>
      <c r="H227" s="10" t="s">
        <v>17</v>
      </c>
      <c r="I227" s="12" t="s">
        <v>502</v>
      </c>
      <c r="J227" s="28">
        <v>1</v>
      </c>
      <c r="K227" s="330"/>
      <c r="L227" s="347"/>
    </row>
    <row r="228" spans="1:12" ht="44.25" customHeight="1">
      <c r="A228" s="334" t="s">
        <v>503</v>
      </c>
      <c r="B228" s="334"/>
      <c r="C228" s="334"/>
      <c r="D228" s="334"/>
      <c r="E228" s="334"/>
      <c r="F228" s="334"/>
      <c r="G228" s="334"/>
      <c r="H228" s="334"/>
      <c r="I228" s="334"/>
      <c r="J228" s="334"/>
      <c r="K228" s="334"/>
      <c r="L228" s="334"/>
    </row>
    <row r="229" spans="1:12" ht="66" customHeight="1">
      <c r="A229" s="31" t="s">
        <v>2</v>
      </c>
      <c r="B229" s="8" t="s">
        <v>3</v>
      </c>
      <c r="C229" s="8" t="s">
        <v>4</v>
      </c>
      <c r="D229" s="8" t="s">
        <v>5</v>
      </c>
      <c r="E229" s="8" t="s">
        <v>6</v>
      </c>
      <c r="F229" s="8" t="s">
        <v>7</v>
      </c>
      <c r="G229" s="8" t="s">
        <v>504</v>
      </c>
      <c r="H229" s="8" t="s">
        <v>9</v>
      </c>
      <c r="I229" s="9" t="s">
        <v>10</v>
      </c>
      <c r="J229" s="9" t="s">
        <v>11</v>
      </c>
      <c r="K229" s="8" t="s">
        <v>12</v>
      </c>
      <c r="L229" s="8" t="s">
        <v>13</v>
      </c>
    </row>
    <row r="230" spans="1:12" ht="106.5" customHeight="1">
      <c r="A230" s="344" t="s">
        <v>505</v>
      </c>
      <c r="B230" s="10" t="s">
        <v>21</v>
      </c>
      <c r="C230" s="11" t="s">
        <v>506</v>
      </c>
      <c r="D230" s="10" t="s">
        <v>17</v>
      </c>
      <c r="E230" s="10" t="s">
        <v>507</v>
      </c>
      <c r="F230" s="11" t="s">
        <v>508</v>
      </c>
      <c r="G230" s="11" t="s">
        <v>509</v>
      </c>
      <c r="H230" s="11">
        <v>2</v>
      </c>
      <c r="I230" s="35">
        <v>44564</v>
      </c>
      <c r="J230" s="35">
        <v>44926</v>
      </c>
      <c r="K230" s="11" t="s">
        <v>510</v>
      </c>
      <c r="L230" s="345" t="s">
        <v>89</v>
      </c>
    </row>
    <row r="231" spans="1:12" ht="50.25" customHeight="1">
      <c r="A231" s="344"/>
      <c r="B231" s="16" t="s">
        <v>3</v>
      </c>
      <c r="C231" s="16" t="s">
        <v>4</v>
      </c>
      <c r="D231" s="16" t="s">
        <v>5</v>
      </c>
      <c r="E231" s="16" t="s">
        <v>49</v>
      </c>
      <c r="F231" s="16" t="s">
        <v>50</v>
      </c>
      <c r="G231" s="16"/>
      <c r="H231" s="16"/>
      <c r="I231" s="17" t="s">
        <v>51</v>
      </c>
      <c r="J231" s="17" t="s">
        <v>52</v>
      </c>
      <c r="K231" s="16" t="s">
        <v>12</v>
      </c>
      <c r="L231" s="346"/>
    </row>
    <row r="232" spans="1:12" ht="102.75" customHeight="1">
      <c r="A232" s="344"/>
      <c r="B232" s="10" t="s">
        <v>21</v>
      </c>
      <c r="C232" s="11" t="s">
        <v>506</v>
      </c>
      <c r="D232" s="10" t="s">
        <v>17</v>
      </c>
      <c r="E232" s="10" t="s">
        <v>511</v>
      </c>
      <c r="F232" s="10" t="s">
        <v>59</v>
      </c>
      <c r="G232" s="10" t="s">
        <v>17</v>
      </c>
      <c r="H232" s="10" t="s">
        <v>17</v>
      </c>
      <c r="I232" s="25" t="s">
        <v>512</v>
      </c>
      <c r="J232" s="28">
        <v>1</v>
      </c>
      <c r="K232" s="11" t="s">
        <v>510</v>
      </c>
      <c r="L232" s="347"/>
    </row>
  </sheetData>
  <sheetProtection algorithmName="SHA-512" hashValue="kJzYLSzT04hAu6B0T6MbAy2UHiBvHNxiyx6LtB/73SZnzXXOwAMzkZnKDHeqaUeVoBLKj0zuzGlfM7+qX9N7yQ==" saltValue="6ncqWnxaTf9hv50qbFCNtg==" spinCount="100000" sheet="1" objects="1" scenarios="1"/>
  <mergeCells count="110">
    <mergeCell ref="D2:H4"/>
    <mergeCell ref="A6:L6"/>
    <mergeCell ref="A8:A27"/>
    <mergeCell ref="C8:C15"/>
    <mergeCell ref="L8:L27"/>
    <mergeCell ref="C17:C27"/>
    <mergeCell ref="D23:D24"/>
    <mergeCell ref="C63:C67"/>
    <mergeCell ref="K63:K67"/>
    <mergeCell ref="D64:D66"/>
    <mergeCell ref="D58:D61"/>
    <mergeCell ref="A109:A118"/>
    <mergeCell ref="C109:C112"/>
    <mergeCell ref="D109:D110"/>
    <mergeCell ref="K109:K112"/>
    <mergeCell ref="L109:L118"/>
    <mergeCell ref="C114:C118"/>
    <mergeCell ref="K115:K118"/>
    <mergeCell ref="D116:D118"/>
    <mergeCell ref="A28:L28"/>
    <mergeCell ref="A30:A53"/>
    <mergeCell ref="L30:L53"/>
    <mergeCell ref="K47:K53"/>
    <mergeCell ref="A107:L107"/>
    <mergeCell ref="A54:L54"/>
    <mergeCell ref="C30:C45"/>
    <mergeCell ref="C47:C53"/>
    <mergeCell ref="A68:L68"/>
    <mergeCell ref="A70:A83"/>
    <mergeCell ref="C70:C76"/>
    <mergeCell ref="D70:D74"/>
    <mergeCell ref="K70:K75"/>
    <mergeCell ref="L70:L83"/>
    <mergeCell ref="C78:C83"/>
    <mergeCell ref="K78:K83"/>
    <mergeCell ref="A128:L128"/>
    <mergeCell ref="A130:A144"/>
    <mergeCell ref="L130:L144"/>
    <mergeCell ref="C143:C144"/>
    <mergeCell ref="D143:D144"/>
    <mergeCell ref="K143:K144"/>
    <mergeCell ref="A119:L119"/>
    <mergeCell ref="A121:A127"/>
    <mergeCell ref="K121:K122"/>
    <mergeCell ref="L121:L127"/>
    <mergeCell ref="C124:C127"/>
    <mergeCell ref="D124:D127"/>
    <mergeCell ref="K124:K127"/>
    <mergeCell ref="C121:C122"/>
    <mergeCell ref="A145:L145"/>
    <mergeCell ref="C130:C141"/>
    <mergeCell ref="D130:D141"/>
    <mergeCell ref="A147:A159"/>
    <mergeCell ref="B147:B154"/>
    <mergeCell ref="C147:C154"/>
    <mergeCell ref="D147:D154"/>
    <mergeCell ref="K147:K154"/>
    <mergeCell ref="L147:L159"/>
    <mergeCell ref="C156:C159"/>
    <mergeCell ref="D156:D159"/>
    <mergeCell ref="K156:K159"/>
    <mergeCell ref="B157:B158"/>
    <mergeCell ref="A180:L180"/>
    <mergeCell ref="A182:A190"/>
    <mergeCell ref="C182:C188"/>
    <mergeCell ref="D182:D188"/>
    <mergeCell ref="K182:K188"/>
    <mergeCell ref="L182:L190"/>
    <mergeCell ref="A160:L160"/>
    <mergeCell ref="A162:A179"/>
    <mergeCell ref="C162:C171"/>
    <mergeCell ref="D162:D171"/>
    <mergeCell ref="K162:K171"/>
    <mergeCell ref="L162:L179"/>
    <mergeCell ref="C173:C179"/>
    <mergeCell ref="K173:K179"/>
    <mergeCell ref="D174:D179"/>
    <mergeCell ref="D225:D226"/>
    <mergeCell ref="A228:L228"/>
    <mergeCell ref="A230:A232"/>
    <mergeCell ref="L230:L232"/>
    <mergeCell ref="A191:L191"/>
    <mergeCell ref="A193:A227"/>
    <mergeCell ref="C193:C221"/>
    <mergeCell ref="D193:D205"/>
    <mergeCell ref="K193:K221"/>
    <mergeCell ref="L193:L227"/>
    <mergeCell ref="D206:D214"/>
    <mergeCell ref="D215:D221"/>
    <mergeCell ref="C223:C227"/>
    <mergeCell ref="K223:K227"/>
    <mergeCell ref="D79:D81"/>
    <mergeCell ref="D56:D57"/>
    <mergeCell ref="C56:C61"/>
    <mergeCell ref="A56:A67"/>
    <mergeCell ref="K56:K61"/>
    <mergeCell ref="L56:L67"/>
    <mergeCell ref="A84:L84"/>
    <mergeCell ref="C86:C96"/>
    <mergeCell ref="K86:K96"/>
    <mergeCell ref="L86:L105"/>
    <mergeCell ref="D94:D96"/>
    <mergeCell ref="K98:K105"/>
    <mergeCell ref="D99:D102"/>
    <mergeCell ref="D103:D104"/>
    <mergeCell ref="D86:D91"/>
    <mergeCell ref="D92:D93"/>
    <mergeCell ref="D105:D106"/>
    <mergeCell ref="C98:C106"/>
    <mergeCell ref="A86:A106"/>
  </mergeCells>
  <phoneticPr fontId="86" type="noConversion"/>
  <pageMargins left="0.7" right="0.7" top="0.75" bottom="0.75" header="0.3" footer="0.3"/>
  <pageSetup scale="15" orientation="portrait" r:id="rId1"/>
  <rowBreaks count="5" manualBreakCount="5">
    <brk id="27" max="16383" man="1"/>
    <brk id="53" max="16383" man="1"/>
    <brk id="106" max="16383" man="1"/>
    <brk id="144" max="16383" man="1"/>
    <brk id="190"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75F6-6CF0-4AF8-8C7D-14CDF2E5E312}">
  <dimension ref="A1:J16"/>
  <sheetViews>
    <sheetView showGridLines="0" zoomScale="60" zoomScaleNormal="60" workbookViewId="0">
      <selection activeCell="M9" sqref="M9"/>
    </sheetView>
  </sheetViews>
  <sheetFormatPr baseColWidth="10" defaultRowHeight="15"/>
  <cols>
    <col min="1" max="1" width="21.7109375" customWidth="1"/>
    <col min="2" max="2" width="22" customWidth="1"/>
    <col min="3" max="3" width="46.7109375" bestFit="1" customWidth="1"/>
    <col min="4" max="4" width="50.42578125" customWidth="1"/>
    <col min="5" max="5" width="26.7109375" customWidth="1"/>
    <col min="6" max="6" width="15.28515625" customWidth="1"/>
    <col min="7" max="7" width="25.5703125" bestFit="1" customWidth="1"/>
    <col min="8" max="8" width="14.42578125" customWidth="1"/>
    <col min="9" max="9" width="16" customWidth="1"/>
    <col min="10" max="10" width="18.85546875" customWidth="1"/>
  </cols>
  <sheetData>
    <row r="1" spans="1:10" ht="15" customHeight="1">
      <c r="A1" s="532" t="s">
        <v>1193</v>
      </c>
      <c r="B1" s="533"/>
      <c r="C1" s="533"/>
      <c r="D1" s="533"/>
      <c r="E1" s="533"/>
      <c r="F1" s="533"/>
      <c r="G1" s="533"/>
      <c r="H1" s="533"/>
      <c r="I1" s="533"/>
      <c r="J1" s="534"/>
    </row>
    <row r="2" spans="1:10" ht="15" customHeight="1">
      <c r="A2" s="535"/>
      <c r="B2" s="536"/>
      <c r="C2" s="536"/>
      <c r="D2" s="536"/>
      <c r="E2" s="536"/>
      <c r="F2" s="536"/>
      <c r="G2" s="536"/>
      <c r="H2" s="536"/>
      <c r="I2" s="536"/>
      <c r="J2" s="537"/>
    </row>
    <row r="3" spans="1:10" ht="15" customHeight="1">
      <c r="A3" s="535"/>
      <c r="B3" s="536"/>
      <c r="C3" s="536"/>
      <c r="D3" s="536"/>
      <c r="E3" s="536"/>
      <c r="F3" s="536"/>
      <c r="G3" s="536"/>
      <c r="H3" s="536"/>
      <c r="I3" s="536"/>
      <c r="J3" s="537"/>
    </row>
    <row r="4" spans="1:10" ht="15" customHeight="1">
      <c r="A4" s="535"/>
      <c r="B4" s="536"/>
      <c r="C4" s="536"/>
      <c r="D4" s="536"/>
      <c r="E4" s="536"/>
      <c r="F4" s="536"/>
      <c r="G4" s="536"/>
      <c r="H4" s="536"/>
      <c r="I4" s="536"/>
      <c r="J4" s="537"/>
    </row>
    <row r="5" spans="1:10" ht="15" customHeight="1">
      <c r="A5" s="535"/>
      <c r="B5" s="536"/>
      <c r="C5" s="536"/>
      <c r="D5" s="536"/>
      <c r="E5" s="536"/>
      <c r="F5" s="536"/>
      <c r="G5" s="536"/>
      <c r="H5" s="536"/>
      <c r="I5" s="536"/>
      <c r="J5" s="537"/>
    </row>
    <row r="6" spans="1:10" ht="15" customHeight="1">
      <c r="A6" s="535"/>
      <c r="B6" s="536"/>
      <c r="C6" s="536"/>
      <c r="D6" s="536"/>
      <c r="E6" s="536"/>
      <c r="F6" s="536"/>
      <c r="G6" s="536"/>
      <c r="H6" s="536"/>
      <c r="I6" s="536"/>
      <c r="J6" s="537"/>
    </row>
    <row r="7" spans="1:10" ht="52.5" customHeight="1">
      <c r="A7" s="538"/>
      <c r="B7" s="539"/>
      <c r="C7" s="539"/>
      <c r="D7" s="539"/>
      <c r="E7" s="539"/>
      <c r="F7" s="539"/>
      <c r="G7" s="539"/>
      <c r="H7" s="539"/>
      <c r="I7" s="539"/>
      <c r="J7" s="540"/>
    </row>
    <row r="8" spans="1:10" ht="68.25" customHeight="1">
      <c r="A8" s="291" t="s">
        <v>1088</v>
      </c>
      <c r="B8" s="291" t="s">
        <v>1089</v>
      </c>
      <c r="C8" s="291" t="s">
        <v>6</v>
      </c>
      <c r="D8" s="291" t="s">
        <v>7</v>
      </c>
      <c r="E8" s="291" t="s">
        <v>752</v>
      </c>
      <c r="F8" s="291" t="s">
        <v>9</v>
      </c>
      <c r="G8" s="291" t="s">
        <v>12</v>
      </c>
      <c r="H8" s="292" t="s">
        <v>10</v>
      </c>
      <c r="I8" s="292" t="s">
        <v>11</v>
      </c>
      <c r="J8" s="291" t="s">
        <v>13</v>
      </c>
    </row>
    <row r="9" spans="1:10" ht="148.5" customHeight="1">
      <c r="A9" s="14" t="s">
        <v>81</v>
      </c>
      <c r="B9" s="14" t="s">
        <v>1176</v>
      </c>
      <c r="C9" s="10" t="s">
        <v>1094</v>
      </c>
      <c r="D9" s="10" t="s">
        <v>1094</v>
      </c>
      <c r="E9" s="10" t="s">
        <v>1177</v>
      </c>
      <c r="F9" s="10" t="s">
        <v>1095</v>
      </c>
      <c r="G9" s="10" t="s">
        <v>88</v>
      </c>
      <c r="H9" s="12">
        <v>44593</v>
      </c>
      <c r="I9" s="12">
        <v>44742</v>
      </c>
      <c r="J9" s="12" t="s">
        <v>939</v>
      </c>
    </row>
    <row r="10" spans="1:10" s="319" customFormat="1" ht="106.5" customHeight="1">
      <c r="A10" s="23" t="s">
        <v>949</v>
      </c>
      <c r="B10" s="317" t="s">
        <v>1178</v>
      </c>
      <c r="C10" s="20" t="s">
        <v>1179</v>
      </c>
      <c r="D10" s="20" t="s">
        <v>1179</v>
      </c>
      <c r="E10" s="20" t="s">
        <v>1180</v>
      </c>
      <c r="F10" s="20">
        <v>2</v>
      </c>
      <c r="G10" s="20" t="s">
        <v>837</v>
      </c>
      <c r="H10" s="318">
        <v>44837</v>
      </c>
      <c r="I10" s="318">
        <v>44926</v>
      </c>
      <c r="J10" s="29" t="s">
        <v>939</v>
      </c>
    </row>
    <row r="11" spans="1:10" s="319" customFormat="1" ht="106.5" customHeight="1">
      <c r="A11" s="23" t="s">
        <v>949</v>
      </c>
      <c r="B11" s="317" t="s">
        <v>1178</v>
      </c>
      <c r="C11" s="23" t="s">
        <v>1181</v>
      </c>
      <c r="D11" s="23" t="s">
        <v>1181</v>
      </c>
      <c r="E11" s="23" t="s">
        <v>1180</v>
      </c>
      <c r="F11" s="23">
        <v>2</v>
      </c>
      <c r="G11" s="23" t="s">
        <v>837</v>
      </c>
      <c r="H11" s="318">
        <v>44837</v>
      </c>
      <c r="I11" s="318">
        <v>44926</v>
      </c>
      <c r="J11" s="21" t="s">
        <v>939</v>
      </c>
    </row>
    <row r="12" spans="1:10" s="319" customFormat="1" ht="111" customHeight="1">
      <c r="A12" s="23" t="s">
        <v>1090</v>
      </c>
      <c r="B12" s="23" t="s">
        <v>1182</v>
      </c>
      <c r="C12" s="23" t="s">
        <v>1091</v>
      </c>
      <c r="D12" s="23" t="s">
        <v>1091</v>
      </c>
      <c r="E12" s="23" t="s">
        <v>1092</v>
      </c>
      <c r="F12" s="23">
        <v>1</v>
      </c>
      <c r="G12" s="23" t="s">
        <v>1183</v>
      </c>
      <c r="H12" s="21">
        <v>44835</v>
      </c>
      <c r="I12" s="21">
        <v>44926</v>
      </c>
      <c r="J12" s="29" t="s">
        <v>939</v>
      </c>
    </row>
    <row r="13" spans="1:10" s="319" customFormat="1" ht="74.25" customHeight="1">
      <c r="A13" s="23" t="s">
        <v>949</v>
      </c>
      <c r="B13" s="320" t="s">
        <v>1184</v>
      </c>
      <c r="C13" s="320" t="s">
        <v>1185</v>
      </c>
      <c r="D13" s="320" t="s">
        <v>1186</v>
      </c>
      <c r="E13" s="321" t="s">
        <v>1187</v>
      </c>
      <c r="F13" s="321">
        <v>1</v>
      </c>
      <c r="G13" s="20" t="s">
        <v>837</v>
      </c>
      <c r="H13" s="322">
        <v>44805</v>
      </c>
      <c r="I13" s="322">
        <v>44895</v>
      </c>
      <c r="J13" s="29" t="s">
        <v>939</v>
      </c>
    </row>
    <row r="14" spans="1:10" s="319" customFormat="1" ht="99.75" customHeight="1">
      <c r="A14" s="23" t="s">
        <v>1090</v>
      </c>
      <c r="B14" s="320" t="s">
        <v>1184</v>
      </c>
      <c r="C14" s="23" t="s">
        <v>1188</v>
      </c>
      <c r="D14" s="23" t="s">
        <v>1188</v>
      </c>
      <c r="E14" s="23" t="s">
        <v>1093</v>
      </c>
      <c r="F14" s="23">
        <v>1</v>
      </c>
      <c r="G14" s="23" t="s">
        <v>1189</v>
      </c>
      <c r="H14" s="21">
        <v>44865</v>
      </c>
      <c r="I14" s="21">
        <v>44926</v>
      </c>
      <c r="J14" s="29" t="s">
        <v>939</v>
      </c>
    </row>
    <row r="15" spans="1:10" ht="74.25" customHeight="1">
      <c r="A15" s="14" t="s">
        <v>955</v>
      </c>
      <c r="B15" s="299" t="s">
        <v>1184</v>
      </c>
      <c r="C15" s="10" t="s">
        <v>1190</v>
      </c>
      <c r="D15" s="10" t="s">
        <v>1190</v>
      </c>
      <c r="E15" s="10" t="s">
        <v>1191</v>
      </c>
      <c r="F15" s="14">
        <v>1</v>
      </c>
      <c r="G15" s="323" t="s">
        <v>1192</v>
      </c>
      <c r="H15" s="293">
        <v>44563</v>
      </c>
      <c r="I15" s="293">
        <v>44926</v>
      </c>
      <c r="J15" s="12" t="s">
        <v>939</v>
      </c>
    </row>
    <row r="16" spans="1:10" ht="104.25" customHeight="1">
      <c r="A16" s="14" t="s">
        <v>81</v>
      </c>
      <c r="B16" s="14" t="s">
        <v>1184</v>
      </c>
      <c r="C16" s="14" t="s">
        <v>1096</v>
      </c>
      <c r="D16" s="14" t="s">
        <v>1096</v>
      </c>
      <c r="E16" s="10" t="s">
        <v>1097</v>
      </c>
      <c r="F16" s="10" t="s">
        <v>1098</v>
      </c>
      <c r="G16" s="10" t="s">
        <v>88</v>
      </c>
      <c r="H16" s="293">
        <v>44835</v>
      </c>
      <c r="I16" s="293">
        <v>44925</v>
      </c>
      <c r="J16" s="12" t="s">
        <v>939</v>
      </c>
    </row>
  </sheetData>
  <sheetProtection algorithmName="SHA-512" hashValue="7IF5oZTOMgc/YOqlhy9jbGluvnZz74i+E8PlVw272ogtGPLCb8Ea3+WtxsImjLOKl0kVJPqKacKCI56rXSbsAg==" saltValue="Sged/900XuVxfHkMOThoaw==" spinCount="100000" sheet="1" objects="1" scenarios="1"/>
  <mergeCells count="1">
    <mergeCell ref="A1:J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979E4-DEE9-4518-905D-F10F9DFB1FD9}">
  <sheetPr>
    <tabColor theme="8" tint="-0.249977111117893"/>
  </sheetPr>
  <dimension ref="B1:D26"/>
  <sheetViews>
    <sheetView showGridLines="0" view="pageBreakPreview" zoomScale="80" zoomScaleNormal="60" zoomScaleSheetLayoutView="80" workbookViewId="0"/>
  </sheetViews>
  <sheetFormatPr baseColWidth="10" defaultColWidth="11.42578125" defaultRowHeight="15"/>
  <cols>
    <col min="1" max="1" width="3.85546875" style="119" customWidth="1"/>
    <col min="2" max="2" width="122.5703125" style="119" customWidth="1"/>
    <col min="3" max="3" width="29.7109375" style="119" customWidth="1"/>
    <col min="4" max="4" width="48.85546875" style="119" customWidth="1"/>
    <col min="5" max="16384" width="11.42578125" style="119"/>
  </cols>
  <sheetData>
    <row r="1" spans="2:4" ht="15.75" thickBot="1"/>
    <row r="2" spans="2:4">
      <c r="B2" s="369" t="s">
        <v>588</v>
      </c>
      <c r="C2" s="370"/>
      <c r="D2" s="371"/>
    </row>
    <row r="3" spans="2:4">
      <c r="B3" s="372"/>
      <c r="C3" s="373"/>
      <c r="D3" s="374"/>
    </row>
    <row r="4" spans="2:4">
      <c r="B4" s="372"/>
      <c r="C4" s="373"/>
      <c r="D4" s="374"/>
    </row>
    <row r="5" spans="2:4">
      <c r="B5" s="372"/>
      <c r="C5" s="373"/>
      <c r="D5" s="374"/>
    </row>
    <row r="6" spans="2:4">
      <c r="B6" s="372"/>
      <c r="C6" s="373"/>
      <c r="D6" s="374"/>
    </row>
    <row r="7" spans="2:4" ht="15" customHeight="1">
      <c r="B7" s="372"/>
      <c r="C7" s="373"/>
      <c r="D7" s="374"/>
    </row>
    <row r="8" spans="2:4" ht="15" customHeight="1">
      <c r="B8" s="372"/>
      <c r="C8" s="373"/>
      <c r="D8" s="374"/>
    </row>
    <row r="9" spans="2:4">
      <c r="B9" s="372"/>
      <c r="C9" s="373"/>
      <c r="D9" s="374"/>
    </row>
    <row r="10" spans="2:4">
      <c r="B10" s="372"/>
      <c r="C10" s="373"/>
      <c r="D10" s="374"/>
    </row>
    <row r="11" spans="2:4">
      <c r="B11" s="372"/>
      <c r="C11" s="373"/>
      <c r="D11" s="374"/>
    </row>
    <row r="12" spans="2:4" ht="13.5" customHeight="1">
      <c r="B12" s="372"/>
      <c r="C12" s="373"/>
      <c r="D12" s="374"/>
    </row>
    <row r="13" spans="2:4" ht="28.5" customHeight="1">
      <c r="B13" s="375" t="s">
        <v>589</v>
      </c>
      <c r="C13" s="376"/>
      <c r="D13" s="377"/>
    </row>
    <row r="14" spans="2:4" ht="28.5" customHeight="1">
      <c r="B14" s="375" t="s">
        <v>590</v>
      </c>
      <c r="C14" s="376"/>
      <c r="D14" s="377"/>
    </row>
    <row r="15" spans="2:4" ht="39" customHeight="1">
      <c r="B15" s="120" t="s">
        <v>591</v>
      </c>
      <c r="C15" s="121" t="s">
        <v>592</v>
      </c>
      <c r="D15" s="122" t="s">
        <v>593</v>
      </c>
    </row>
    <row r="16" spans="2:4" ht="27" customHeight="1">
      <c r="B16" s="378" t="s">
        <v>594</v>
      </c>
      <c r="C16" s="379"/>
      <c r="D16" s="123">
        <f>D17+D18+D19+D20+D21</f>
        <v>20436195380</v>
      </c>
    </row>
    <row r="17" spans="2:4" ht="31.5" customHeight="1">
      <c r="B17" s="124" t="s">
        <v>595</v>
      </c>
      <c r="C17" s="125" t="s">
        <v>596</v>
      </c>
      <c r="D17" s="126">
        <v>14987000000</v>
      </c>
    </row>
    <row r="18" spans="2:4" ht="38.25" customHeight="1">
      <c r="B18" s="124" t="s">
        <v>597</v>
      </c>
      <c r="C18" s="125" t="s">
        <v>596</v>
      </c>
      <c r="D18" s="126">
        <v>4303000000</v>
      </c>
    </row>
    <row r="19" spans="2:4" ht="38.25" customHeight="1">
      <c r="B19" s="124" t="s">
        <v>598</v>
      </c>
      <c r="C19" s="125" t="s">
        <v>596</v>
      </c>
      <c r="D19" s="126">
        <v>1049000000</v>
      </c>
    </row>
    <row r="20" spans="2:4" ht="38.25" customHeight="1">
      <c r="B20" s="124" t="s">
        <v>599</v>
      </c>
      <c r="C20" s="125" t="s">
        <v>596</v>
      </c>
      <c r="D20" s="126">
        <v>78000000</v>
      </c>
    </row>
    <row r="21" spans="2:4" ht="22.5" customHeight="1">
      <c r="B21" s="124" t="s">
        <v>600</v>
      </c>
      <c r="C21" s="125" t="s">
        <v>596</v>
      </c>
      <c r="D21" s="126">
        <v>19195380</v>
      </c>
    </row>
    <row r="22" spans="2:4" ht="28.5" customHeight="1">
      <c r="B22" s="378" t="s">
        <v>601</v>
      </c>
      <c r="C22" s="379"/>
      <c r="D22" s="123">
        <f>D23+D24+D25</f>
        <v>1681354318</v>
      </c>
    </row>
    <row r="23" spans="2:4" ht="69" customHeight="1">
      <c r="B23" s="124" t="s">
        <v>602</v>
      </c>
      <c r="C23" s="125" t="s">
        <v>596</v>
      </c>
      <c r="D23" s="126">
        <v>876546252</v>
      </c>
    </row>
    <row r="24" spans="2:4" ht="58.5" customHeight="1">
      <c r="B24" s="124" t="s">
        <v>603</v>
      </c>
      <c r="C24" s="125" t="s">
        <v>596</v>
      </c>
      <c r="D24" s="126">
        <v>423534486</v>
      </c>
    </row>
    <row r="25" spans="2:4" ht="74.25" customHeight="1">
      <c r="B25" s="124" t="s">
        <v>604</v>
      </c>
      <c r="C25" s="125" t="s">
        <v>596</v>
      </c>
      <c r="D25" s="126">
        <v>381273580</v>
      </c>
    </row>
    <row r="26" spans="2:4" ht="30" customHeight="1" thickBot="1">
      <c r="B26" s="367" t="s">
        <v>605</v>
      </c>
      <c r="C26" s="368"/>
      <c r="D26" s="127">
        <f>+D22+D16</f>
        <v>22117549698</v>
      </c>
    </row>
  </sheetData>
  <sheetProtection algorithmName="SHA-512" hashValue="Nofnf+SpoOZ9B6hjMDEI/OAbnAJK2r3AKbjpzEXTSR21jmIlzmzCc/1e0Pf2cS4/liIxuUAg1S6Yhavuyi1jAg==" saltValue="Cpsbe1pRrmNb+WESAlj+cA==" spinCount="100000" sheet="1" objects="1" scenarios="1"/>
  <mergeCells count="6">
    <mergeCell ref="B26:C26"/>
    <mergeCell ref="B2:D12"/>
    <mergeCell ref="B13:D13"/>
    <mergeCell ref="B14:D14"/>
    <mergeCell ref="B16:C16"/>
    <mergeCell ref="B22:C22"/>
  </mergeCells>
  <printOptions horizontalCentered="1" verticalCentered="1"/>
  <pageMargins left="0" right="0" top="0" bottom="0" header="0" footer="0"/>
  <pageSetup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266E-42AE-4BC8-AE50-E1226DF19D8F}">
  <sheetPr>
    <tabColor theme="8" tint="0.39997558519241921"/>
  </sheetPr>
  <dimension ref="A1:J104"/>
  <sheetViews>
    <sheetView zoomScale="130" zoomScaleNormal="130" zoomScaleSheetLayoutView="30" workbookViewId="0">
      <selection activeCell="B9" sqref="B9"/>
    </sheetView>
  </sheetViews>
  <sheetFormatPr baseColWidth="10" defaultColWidth="8" defaultRowHeight="12.75"/>
  <cols>
    <col min="1" max="1" width="7.85546875" style="128" bestFit="1" customWidth="1"/>
    <col min="2" max="2" width="61" style="128" bestFit="1" customWidth="1"/>
    <col min="3" max="3" width="12" style="128" bestFit="1" customWidth="1"/>
    <col min="4" max="4" width="13.5703125" style="128" bestFit="1" customWidth="1"/>
    <col min="5" max="5" width="15.140625" style="128" bestFit="1" customWidth="1"/>
    <col min="6" max="6" width="16" style="128" hidden="1" customWidth="1"/>
    <col min="7" max="7" width="13.85546875" style="128" customWidth="1"/>
    <col min="8" max="8" width="24.28515625" style="128" customWidth="1"/>
    <col min="9" max="9" width="20.42578125" style="128" bestFit="1" customWidth="1"/>
    <col min="10" max="10" width="11.42578125" style="128" bestFit="1" customWidth="1"/>
    <col min="11" max="16384" width="8" style="128"/>
  </cols>
  <sheetData>
    <row r="1" spans="1:10" ht="79.5" customHeight="1">
      <c r="A1" s="400" t="s">
        <v>818</v>
      </c>
      <c r="B1" s="401"/>
      <c r="C1" s="401"/>
      <c r="D1" s="401"/>
      <c r="E1" s="401"/>
      <c r="F1" s="401"/>
      <c r="G1" s="401"/>
      <c r="H1" s="402"/>
    </row>
    <row r="2" spans="1:10" s="240" customFormat="1" ht="14.85" customHeight="1">
      <c r="A2" s="403" t="s">
        <v>606</v>
      </c>
      <c r="B2" s="404"/>
      <c r="C2" s="404"/>
      <c r="D2" s="404"/>
      <c r="E2" s="404"/>
      <c r="F2" s="404"/>
      <c r="G2" s="404"/>
      <c r="H2" s="405"/>
    </row>
    <row r="3" spans="1:10" s="217" customFormat="1" ht="8.25" customHeight="1">
      <c r="A3" s="406"/>
      <c r="B3" s="218" t="s">
        <v>607</v>
      </c>
      <c r="C3" s="407" t="s">
        <v>608</v>
      </c>
      <c r="D3" s="408"/>
      <c r="E3" s="408"/>
      <c r="F3" s="408"/>
      <c r="G3" s="408"/>
      <c r="H3" s="409"/>
    </row>
    <row r="4" spans="1:10" s="217" customFormat="1" ht="8.25" customHeight="1">
      <c r="A4" s="406"/>
      <c r="B4" s="218" t="s">
        <v>609</v>
      </c>
      <c r="C4" s="410" t="s">
        <v>610</v>
      </c>
      <c r="D4" s="411"/>
      <c r="E4" s="411"/>
      <c r="F4" s="411"/>
      <c r="G4" s="411"/>
      <c r="H4" s="412"/>
    </row>
    <row r="5" spans="1:10" s="217" customFormat="1" ht="8.25" customHeight="1">
      <c r="A5" s="406"/>
      <c r="B5" s="218" t="s">
        <v>611</v>
      </c>
      <c r="C5" s="413" t="s">
        <v>612</v>
      </c>
      <c r="D5" s="414"/>
      <c r="E5" s="414"/>
      <c r="F5" s="414"/>
      <c r="G5" s="414"/>
      <c r="H5" s="415"/>
    </row>
    <row r="6" spans="1:10" s="217" customFormat="1" ht="8.25" customHeight="1">
      <c r="A6" s="406"/>
      <c r="B6" s="218" t="s">
        <v>613</v>
      </c>
      <c r="C6" s="397" t="s">
        <v>614</v>
      </c>
      <c r="D6" s="398"/>
      <c r="E6" s="398"/>
      <c r="F6" s="398"/>
      <c r="G6" s="398"/>
      <c r="H6" s="399"/>
    </row>
    <row r="7" spans="1:10" s="217" customFormat="1" ht="8.25" customHeight="1">
      <c r="A7" s="406"/>
      <c r="B7" s="218" t="s">
        <v>615</v>
      </c>
      <c r="C7" s="416" t="s">
        <v>616</v>
      </c>
      <c r="D7" s="417"/>
      <c r="E7" s="417"/>
      <c r="F7" s="417"/>
      <c r="G7" s="417"/>
      <c r="H7" s="418"/>
    </row>
    <row r="8" spans="1:10" s="217" customFormat="1" ht="9.75" customHeight="1">
      <c r="A8" s="406"/>
      <c r="B8" s="218" t="s">
        <v>617</v>
      </c>
      <c r="C8" s="394">
        <v>4679258358</v>
      </c>
      <c r="D8" s="395"/>
      <c r="E8" s="395"/>
      <c r="F8" s="395"/>
      <c r="G8" s="395"/>
      <c r="H8" s="396"/>
    </row>
    <row r="9" spans="1:10" s="217" customFormat="1" ht="12.75" customHeight="1">
      <c r="A9" s="406"/>
      <c r="B9" s="218" t="s">
        <v>618</v>
      </c>
      <c r="C9" s="397" t="s">
        <v>619</v>
      </c>
      <c r="D9" s="398"/>
      <c r="E9" s="398"/>
      <c r="F9" s="398"/>
      <c r="G9" s="398"/>
      <c r="H9" s="399"/>
      <c r="I9" s="219"/>
      <c r="J9" s="220"/>
    </row>
    <row r="10" spans="1:10" s="217" customFormat="1" ht="12.75" customHeight="1">
      <c r="A10" s="406"/>
      <c r="B10" s="218" t="s">
        <v>620</v>
      </c>
      <c r="C10" s="397" t="s">
        <v>621</v>
      </c>
      <c r="D10" s="398"/>
      <c r="E10" s="398"/>
      <c r="F10" s="398"/>
      <c r="G10" s="398"/>
      <c r="H10" s="399"/>
      <c r="I10" s="219"/>
    </row>
    <row r="11" spans="1:10" s="217" customFormat="1" ht="8.25" customHeight="1">
      <c r="A11" s="406"/>
      <c r="B11" s="218" t="s">
        <v>622</v>
      </c>
      <c r="C11" s="397" t="s">
        <v>623</v>
      </c>
      <c r="D11" s="398"/>
      <c r="E11" s="398"/>
      <c r="F11" s="398"/>
      <c r="G11" s="398"/>
      <c r="H11" s="399"/>
    </row>
    <row r="12" spans="1:10" s="217" customFormat="1" ht="7.7" customHeight="1">
      <c r="A12" s="380"/>
      <c r="B12" s="381"/>
      <c r="C12" s="381"/>
      <c r="D12" s="381"/>
      <c r="E12" s="381"/>
      <c r="F12" s="381"/>
      <c r="G12" s="381"/>
      <c r="H12" s="382"/>
    </row>
    <row r="13" spans="1:10" s="217" customFormat="1" ht="8.25" customHeight="1">
      <c r="A13" s="383" t="s">
        <v>624</v>
      </c>
      <c r="B13" s="384"/>
      <c r="C13" s="385" t="s">
        <v>625</v>
      </c>
      <c r="D13" s="385" t="s">
        <v>626</v>
      </c>
      <c r="E13" s="387" t="s">
        <v>627</v>
      </c>
      <c r="F13" s="389" t="s">
        <v>628</v>
      </c>
      <c r="G13" s="385" t="s">
        <v>629</v>
      </c>
      <c r="H13" s="392" t="s">
        <v>630</v>
      </c>
    </row>
    <row r="14" spans="1:10" s="217" customFormat="1" ht="23.25" customHeight="1">
      <c r="A14" s="221" t="s">
        <v>631</v>
      </c>
      <c r="B14" s="222" t="s">
        <v>632</v>
      </c>
      <c r="C14" s="386"/>
      <c r="D14" s="386"/>
      <c r="E14" s="388"/>
      <c r="F14" s="390"/>
      <c r="G14" s="391"/>
      <c r="H14" s="393"/>
    </row>
    <row r="15" spans="1:10" s="217" customFormat="1" ht="23.25" customHeight="1">
      <c r="A15" s="223">
        <v>43233200</v>
      </c>
      <c r="B15" s="224" t="s">
        <v>633</v>
      </c>
      <c r="C15" s="225">
        <v>2</v>
      </c>
      <c r="D15" s="225">
        <v>10</v>
      </c>
      <c r="E15" s="226" t="s">
        <v>634</v>
      </c>
      <c r="F15" s="226" t="s">
        <v>635</v>
      </c>
      <c r="G15" s="227">
        <v>6000000</v>
      </c>
      <c r="H15" s="226" t="s">
        <v>636</v>
      </c>
      <c r="I15" s="219"/>
    </row>
    <row r="16" spans="1:10" s="217" customFormat="1" ht="23.25" customHeight="1">
      <c r="A16" s="223">
        <v>81112500</v>
      </c>
      <c r="B16" s="224" t="s">
        <v>637</v>
      </c>
      <c r="C16" s="225">
        <v>7</v>
      </c>
      <c r="D16" s="225">
        <v>5</v>
      </c>
      <c r="E16" s="226" t="s">
        <v>638</v>
      </c>
      <c r="F16" s="226" t="s">
        <v>639</v>
      </c>
      <c r="G16" s="227">
        <v>150000000</v>
      </c>
      <c r="H16" s="226" t="s">
        <v>640</v>
      </c>
    </row>
    <row r="17" spans="1:8" s="217" customFormat="1" ht="23.25" customHeight="1">
      <c r="A17" s="223">
        <v>43232200</v>
      </c>
      <c r="B17" s="224" t="s">
        <v>1031</v>
      </c>
      <c r="C17" s="225">
        <v>7</v>
      </c>
      <c r="D17" s="225">
        <v>5</v>
      </c>
      <c r="E17" s="226" t="s">
        <v>638</v>
      </c>
      <c r="F17" s="226" t="s">
        <v>639</v>
      </c>
      <c r="G17" s="227">
        <v>164000000</v>
      </c>
      <c r="H17" s="226" t="s">
        <v>640</v>
      </c>
    </row>
    <row r="18" spans="1:8" s="217" customFormat="1" ht="23.25" customHeight="1">
      <c r="A18" s="223">
        <v>50161500</v>
      </c>
      <c r="B18" s="224" t="s">
        <v>1032</v>
      </c>
      <c r="C18" s="225">
        <v>4</v>
      </c>
      <c r="D18" s="225">
        <v>7</v>
      </c>
      <c r="E18" s="226" t="s">
        <v>641</v>
      </c>
      <c r="F18" s="226" t="s">
        <v>639</v>
      </c>
      <c r="G18" s="227">
        <v>5200000</v>
      </c>
      <c r="H18" s="226" t="s">
        <v>642</v>
      </c>
    </row>
    <row r="19" spans="1:8" s="217" customFormat="1" ht="16.5">
      <c r="A19" s="223">
        <v>42131600</v>
      </c>
      <c r="B19" s="224" t="s">
        <v>1033</v>
      </c>
      <c r="C19" s="225">
        <v>6</v>
      </c>
      <c r="D19" s="225">
        <v>1</v>
      </c>
      <c r="E19" s="226" t="s">
        <v>641</v>
      </c>
      <c r="F19" s="226" t="s">
        <v>639</v>
      </c>
      <c r="G19" s="227">
        <v>3000000</v>
      </c>
      <c r="H19" s="226" t="s">
        <v>643</v>
      </c>
    </row>
    <row r="20" spans="1:8" s="217" customFormat="1" ht="16.5">
      <c r="A20" s="223">
        <v>80111707</v>
      </c>
      <c r="B20" s="224" t="s">
        <v>1034</v>
      </c>
      <c r="C20" s="225">
        <v>2</v>
      </c>
      <c r="D20" s="225">
        <v>10</v>
      </c>
      <c r="E20" s="226" t="s">
        <v>644</v>
      </c>
      <c r="F20" s="226" t="s">
        <v>639</v>
      </c>
      <c r="G20" s="227">
        <v>6000000</v>
      </c>
      <c r="H20" s="226" t="s">
        <v>645</v>
      </c>
    </row>
    <row r="21" spans="1:8" s="217" customFormat="1" ht="16.5">
      <c r="A21" s="223">
        <v>14111500</v>
      </c>
      <c r="B21" s="224" t="s">
        <v>646</v>
      </c>
      <c r="C21" s="225">
        <v>2</v>
      </c>
      <c r="D21" s="225">
        <v>10</v>
      </c>
      <c r="E21" s="226" t="s">
        <v>641</v>
      </c>
      <c r="F21" s="226" t="s">
        <v>639</v>
      </c>
      <c r="G21" s="227">
        <v>5000000</v>
      </c>
      <c r="H21" s="226" t="s">
        <v>647</v>
      </c>
    </row>
    <row r="22" spans="1:8" s="217" customFormat="1" ht="16.5">
      <c r="A22" s="223">
        <v>78181700</v>
      </c>
      <c r="B22" s="224" t="s">
        <v>648</v>
      </c>
      <c r="C22" s="225">
        <v>1</v>
      </c>
      <c r="D22" s="225">
        <v>12</v>
      </c>
      <c r="E22" s="226" t="s">
        <v>641</v>
      </c>
      <c r="F22" s="226" t="s">
        <v>639</v>
      </c>
      <c r="G22" s="228">
        <v>10000000</v>
      </c>
      <c r="H22" s="226" t="s">
        <v>649</v>
      </c>
    </row>
    <row r="23" spans="1:8" s="217" customFormat="1" ht="16.5">
      <c r="A23" s="223">
        <v>47131800</v>
      </c>
      <c r="B23" s="224" t="s">
        <v>650</v>
      </c>
      <c r="C23" s="225">
        <v>4</v>
      </c>
      <c r="D23" s="225">
        <v>7</v>
      </c>
      <c r="E23" s="226" t="s">
        <v>641</v>
      </c>
      <c r="F23" s="226" t="s">
        <v>639</v>
      </c>
      <c r="G23" s="227">
        <v>3000000</v>
      </c>
      <c r="H23" s="226" t="s">
        <v>651</v>
      </c>
    </row>
    <row r="24" spans="1:8" s="217" customFormat="1" ht="16.5">
      <c r="A24" s="223">
        <v>47131803</v>
      </c>
      <c r="B24" s="224" t="s">
        <v>1035</v>
      </c>
      <c r="C24" s="225">
        <v>5</v>
      </c>
      <c r="D24" s="225">
        <v>1</v>
      </c>
      <c r="E24" s="226" t="s">
        <v>641</v>
      </c>
      <c r="F24" s="226" t="s">
        <v>639</v>
      </c>
      <c r="G24" s="227">
        <v>600000</v>
      </c>
      <c r="H24" s="226" t="s">
        <v>651</v>
      </c>
    </row>
    <row r="25" spans="1:8" s="217" customFormat="1" ht="16.5">
      <c r="A25" s="223">
        <v>14111500</v>
      </c>
      <c r="B25" s="224" t="s">
        <v>646</v>
      </c>
      <c r="C25" s="225">
        <v>3</v>
      </c>
      <c r="D25" s="225">
        <v>1</v>
      </c>
      <c r="E25" s="226" t="s">
        <v>644</v>
      </c>
      <c r="F25" s="226" t="s">
        <v>639</v>
      </c>
      <c r="G25" s="227">
        <v>3200000</v>
      </c>
      <c r="H25" s="226" t="s">
        <v>652</v>
      </c>
    </row>
    <row r="26" spans="1:8" s="217" customFormat="1" ht="16.5">
      <c r="A26" s="223">
        <v>14111500</v>
      </c>
      <c r="B26" s="224" t="s">
        <v>1036</v>
      </c>
      <c r="C26" s="225">
        <v>3</v>
      </c>
      <c r="D26" s="225">
        <v>1</v>
      </c>
      <c r="E26" s="226" t="s">
        <v>644</v>
      </c>
      <c r="F26" s="226" t="s">
        <v>639</v>
      </c>
      <c r="G26" s="227">
        <v>2000000</v>
      </c>
      <c r="H26" s="226" t="s">
        <v>653</v>
      </c>
    </row>
    <row r="27" spans="1:8" s="217" customFormat="1" ht="16.5">
      <c r="A27" s="223">
        <v>14111500</v>
      </c>
      <c r="B27" s="224" t="s">
        <v>646</v>
      </c>
      <c r="C27" s="225">
        <v>3</v>
      </c>
      <c r="D27" s="225">
        <v>1</v>
      </c>
      <c r="E27" s="226" t="s">
        <v>644</v>
      </c>
      <c r="F27" s="226" t="s">
        <v>639</v>
      </c>
      <c r="G27" s="227">
        <v>150000</v>
      </c>
      <c r="H27" s="226" t="s">
        <v>654</v>
      </c>
    </row>
    <row r="28" spans="1:8" s="217" customFormat="1" ht="16.5">
      <c r="A28" s="223">
        <v>25174800</v>
      </c>
      <c r="B28" s="224" t="s">
        <v>655</v>
      </c>
      <c r="C28" s="225">
        <v>2</v>
      </c>
      <c r="D28" s="225">
        <v>10</v>
      </c>
      <c r="E28" s="226" t="s">
        <v>644</v>
      </c>
      <c r="F28" s="226" t="s">
        <v>639</v>
      </c>
      <c r="G28" s="227">
        <f>5000000+2000000</f>
        <v>7000000</v>
      </c>
      <c r="H28" s="226" t="s">
        <v>656</v>
      </c>
    </row>
    <row r="29" spans="1:8" s="217" customFormat="1" ht="16.5">
      <c r="A29" s="223">
        <v>43202000</v>
      </c>
      <c r="B29" s="224" t="s">
        <v>657</v>
      </c>
      <c r="C29" s="225">
        <v>8</v>
      </c>
      <c r="D29" s="225">
        <v>1</v>
      </c>
      <c r="E29" s="226" t="s">
        <v>644</v>
      </c>
      <c r="F29" s="226" t="s">
        <v>639</v>
      </c>
      <c r="G29" s="228">
        <v>3000000</v>
      </c>
      <c r="H29" s="226" t="s">
        <v>658</v>
      </c>
    </row>
    <row r="30" spans="1:8" s="217" customFormat="1" ht="16.5">
      <c r="A30" s="223">
        <v>78111502</v>
      </c>
      <c r="B30" s="224" t="s">
        <v>1037</v>
      </c>
      <c r="C30" s="225">
        <v>1</v>
      </c>
      <c r="D30" s="225">
        <v>11</v>
      </c>
      <c r="E30" s="226" t="s">
        <v>644</v>
      </c>
      <c r="F30" s="226" t="s">
        <v>639</v>
      </c>
      <c r="G30" s="227">
        <v>30000000</v>
      </c>
      <c r="H30" s="226" t="s">
        <v>659</v>
      </c>
    </row>
    <row r="31" spans="1:8" s="217" customFormat="1" ht="16.5">
      <c r="A31" s="223">
        <v>84131500</v>
      </c>
      <c r="B31" s="224" t="s">
        <v>660</v>
      </c>
      <c r="C31" s="225">
        <v>4</v>
      </c>
      <c r="D31" s="225">
        <v>1</v>
      </c>
      <c r="E31" s="226" t="s">
        <v>641</v>
      </c>
      <c r="F31" s="226" t="s">
        <v>639</v>
      </c>
      <c r="G31" s="228">
        <f>3000000+500000</f>
        <v>3500000</v>
      </c>
      <c r="H31" s="226" t="s">
        <v>661</v>
      </c>
    </row>
    <row r="32" spans="1:8" s="217" customFormat="1" ht="16.5">
      <c r="A32" s="223">
        <v>84131500</v>
      </c>
      <c r="B32" s="224" t="s">
        <v>1038</v>
      </c>
      <c r="C32" s="225">
        <v>8</v>
      </c>
      <c r="D32" s="225">
        <v>1</v>
      </c>
      <c r="E32" s="226" t="s">
        <v>662</v>
      </c>
      <c r="F32" s="226" t="s">
        <v>639</v>
      </c>
      <c r="G32" s="228">
        <f>40000000-5000000-2000000-1000000-900000-500000</f>
        <v>30600000</v>
      </c>
      <c r="H32" s="226" t="s">
        <v>663</v>
      </c>
    </row>
    <row r="33" spans="1:9" s="217" customFormat="1" ht="16.5">
      <c r="A33" s="223">
        <v>84131600</v>
      </c>
      <c r="B33" s="224" t="s">
        <v>664</v>
      </c>
      <c r="C33" s="225">
        <v>4</v>
      </c>
      <c r="D33" s="225">
        <v>1</v>
      </c>
      <c r="E33" s="229" t="s">
        <v>641</v>
      </c>
      <c r="F33" s="226" t="s">
        <v>639</v>
      </c>
      <c r="G33" s="227">
        <v>2000000</v>
      </c>
      <c r="H33" s="226" t="s">
        <v>665</v>
      </c>
    </row>
    <row r="34" spans="1:9" s="217" customFormat="1" ht="16.5">
      <c r="A34" s="223">
        <v>84131600</v>
      </c>
      <c r="B34" s="224" t="s">
        <v>666</v>
      </c>
      <c r="C34" s="225">
        <v>1</v>
      </c>
      <c r="D34" s="230">
        <v>7.5</v>
      </c>
      <c r="E34" s="226" t="s">
        <v>634</v>
      </c>
      <c r="F34" s="226" t="s">
        <v>639</v>
      </c>
      <c r="G34" s="227">
        <v>30000000</v>
      </c>
      <c r="H34" s="226" t="s">
        <v>667</v>
      </c>
    </row>
    <row r="35" spans="1:9" s="217" customFormat="1" ht="15">
      <c r="A35" s="223">
        <v>80131500</v>
      </c>
      <c r="B35" s="224" t="s">
        <v>668</v>
      </c>
      <c r="C35" s="225">
        <v>6</v>
      </c>
      <c r="D35" s="225">
        <v>5</v>
      </c>
      <c r="E35" s="226" t="s">
        <v>634</v>
      </c>
      <c r="F35" s="226" t="s">
        <v>639</v>
      </c>
      <c r="G35" s="228">
        <v>512000000</v>
      </c>
      <c r="H35" s="226" t="s">
        <v>669</v>
      </c>
    </row>
    <row r="36" spans="1:9" s="217" customFormat="1" ht="15">
      <c r="A36" s="223">
        <v>81112400</v>
      </c>
      <c r="B36" s="224" t="s">
        <v>670</v>
      </c>
      <c r="C36" s="225">
        <v>2</v>
      </c>
      <c r="D36" s="230">
        <v>8.5</v>
      </c>
      <c r="E36" s="226" t="s">
        <v>671</v>
      </c>
      <c r="F36" s="226" t="s">
        <v>639</v>
      </c>
      <c r="G36" s="227">
        <v>660000000</v>
      </c>
      <c r="H36" s="226" t="s">
        <v>672</v>
      </c>
    </row>
    <row r="37" spans="1:9" s="217" customFormat="1" ht="16.5">
      <c r="A37" s="223">
        <v>72153613</v>
      </c>
      <c r="B37" s="224" t="s">
        <v>673</v>
      </c>
      <c r="C37" s="225">
        <v>4</v>
      </c>
      <c r="D37" s="225">
        <v>7</v>
      </c>
      <c r="E37" s="226" t="s">
        <v>641</v>
      </c>
      <c r="F37" s="226" t="s">
        <v>639</v>
      </c>
      <c r="G37" s="227">
        <v>500000</v>
      </c>
      <c r="H37" s="226" t="s">
        <v>674</v>
      </c>
    </row>
    <row r="38" spans="1:9" s="217" customFormat="1" ht="15">
      <c r="A38" s="223">
        <v>80111600</v>
      </c>
      <c r="B38" s="224" t="s">
        <v>675</v>
      </c>
      <c r="C38" s="225">
        <v>1</v>
      </c>
      <c r="D38" s="230">
        <v>7.5</v>
      </c>
      <c r="E38" s="226" t="s">
        <v>634</v>
      </c>
      <c r="F38" s="226" t="s">
        <v>639</v>
      </c>
      <c r="G38" s="227">
        <v>54975000</v>
      </c>
      <c r="H38" s="226" t="s">
        <v>676</v>
      </c>
    </row>
    <row r="39" spans="1:9" s="217" customFormat="1" ht="15">
      <c r="A39" s="223">
        <v>80111600</v>
      </c>
      <c r="B39" s="224" t="s">
        <v>675</v>
      </c>
      <c r="C39" s="225">
        <v>1</v>
      </c>
      <c r="D39" s="230">
        <v>7.5</v>
      </c>
      <c r="E39" s="226" t="s">
        <v>634</v>
      </c>
      <c r="F39" s="226" t="s">
        <v>639</v>
      </c>
      <c r="G39" s="227">
        <v>54975000</v>
      </c>
      <c r="H39" s="226" t="s">
        <v>676</v>
      </c>
    </row>
    <row r="40" spans="1:9" s="217" customFormat="1" ht="33">
      <c r="A40" s="223">
        <v>80111600</v>
      </c>
      <c r="B40" s="224" t="s">
        <v>677</v>
      </c>
      <c r="C40" s="225">
        <v>1</v>
      </c>
      <c r="D40" s="230">
        <v>7.5</v>
      </c>
      <c r="E40" s="226" t="s">
        <v>634</v>
      </c>
      <c r="F40" s="226" t="s">
        <v>639</v>
      </c>
      <c r="G40" s="227">
        <v>21225000</v>
      </c>
      <c r="H40" s="226" t="s">
        <v>676</v>
      </c>
    </row>
    <row r="41" spans="1:9" s="217" customFormat="1" ht="15">
      <c r="A41" s="223">
        <v>80111600</v>
      </c>
      <c r="B41" s="224" t="s">
        <v>1039</v>
      </c>
      <c r="C41" s="225">
        <v>1</v>
      </c>
      <c r="D41" s="230">
        <v>7.5</v>
      </c>
      <c r="E41" s="226" t="s">
        <v>634</v>
      </c>
      <c r="F41" s="226" t="s">
        <v>639</v>
      </c>
      <c r="G41" s="227">
        <v>37500000</v>
      </c>
      <c r="H41" s="226" t="s">
        <v>676</v>
      </c>
    </row>
    <row r="42" spans="1:9" s="217" customFormat="1" ht="15">
      <c r="A42" s="223">
        <v>80111600</v>
      </c>
      <c r="B42" s="224" t="s">
        <v>1040</v>
      </c>
      <c r="C42" s="225">
        <v>1</v>
      </c>
      <c r="D42" s="230">
        <v>7.5</v>
      </c>
      <c r="E42" s="226" t="s">
        <v>634</v>
      </c>
      <c r="F42" s="226" t="s">
        <v>639</v>
      </c>
      <c r="G42" s="227">
        <v>38625000</v>
      </c>
      <c r="H42" s="226" t="s">
        <v>676</v>
      </c>
    </row>
    <row r="43" spans="1:9" s="217" customFormat="1" ht="15">
      <c r="A43" s="223">
        <v>80111600</v>
      </c>
      <c r="B43" s="231" t="s">
        <v>678</v>
      </c>
      <c r="C43" s="225">
        <v>1</v>
      </c>
      <c r="D43" s="230">
        <v>7.5</v>
      </c>
      <c r="E43" s="226" t="s">
        <v>634</v>
      </c>
      <c r="F43" s="226" t="s">
        <v>639</v>
      </c>
      <c r="G43" s="227">
        <v>21750000</v>
      </c>
      <c r="H43" s="226" t="s">
        <v>676</v>
      </c>
    </row>
    <row r="44" spans="1:9" s="217" customFormat="1" ht="16.5">
      <c r="A44" s="232">
        <v>80111509</v>
      </c>
      <c r="B44" s="231" t="s">
        <v>679</v>
      </c>
      <c r="C44" s="233">
        <v>1</v>
      </c>
      <c r="D44" s="234">
        <v>7.5</v>
      </c>
      <c r="E44" s="229" t="s">
        <v>634</v>
      </c>
      <c r="F44" s="229" t="s">
        <v>639</v>
      </c>
      <c r="G44" s="228">
        <v>66719666</v>
      </c>
      <c r="H44" s="229" t="s">
        <v>680</v>
      </c>
      <c r="I44" s="235"/>
    </row>
    <row r="45" spans="1:9" s="217" customFormat="1" ht="24.75">
      <c r="A45" s="232">
        <v>80111509</v>
      </c>
      <c r="B45" s="231" t="s">
        <v>681</v>
      </c>
      <c r="C45" s="233">
        <v>1</v>
      </c>
      <c r="D45" s="234">
        <v>7.5</v>
      </c>
      <c r="E45" s="229" t="s">
        <v>634</v>
      </c>
      <c r="F45" s="229" t="s">
        <v>639</v>
      </c>
      <c r="G45" s="228">
        <v>22402500</v>
      </c>
      <c r="H45" s="229" t="s">
        <v>680</v>
      </c>
      <c r="I45" s="236"/>
    </row>
    <row r="46" spans="1:9" s="217" customFormat="1" ht="24.75">
      <c r="A46" s="232">
        <v>80111509</v>
      </c>
      <c r="B46" s="231" t="s">
        <v>682</v>
      </c>
      <c r="C46" s="233">
        <v>1</v>
      </c>
      <c r="D46" s="234">
        <v>7.5</v>
      </c>
      <c r="E46" s="229" t="s">
        <v>634</v>
      </c>
      <c r="F46" s="229" t="s">
        <v>639</v>
      </c>
      <c r="G46" s="228">
        <f>21483225-355391</f>
        <v>21127834</v>
      </c>
      <c r="H46" s="229" t="s">
        <v>680</v>
      </c>
      <c r="I46" s="236"/>
    </row>
    <row r="47" spans="1:9" s="217" customFormat="1" ht="15">
      <c r="A47" s="223">
        <v>80111509</v>
      </c>
      <c r="B47" s="224" t="s">
        <v>1041</v>
      </c>
      <c r="C47" s="225">
        <v>1</v>
      </c>
      <c r="D47" s="230">
        <v>7.5</v>
      </c>
      <c r="E47" s="226" t="s">
        <v>634</v>
      </c>
      <c r="F47" s="226" t="s">
        <v>639</v>
      </c>
      <c r="G47" s="227">
        <v>21225000</v>
      </c>
      <c r="H47" s="226" t="s">
        <v>680</v>
      </c>
    </row>
    <row r="48" spans="1:9" s="217" customFormat="1" ht="24.75">
      <c r="A48" s="223">
        <v>80111509</v>
      </c>
      <c r="B48" s="224" t="s">
        <v>683</v>
      </c>
      <c r="C48" s="225">
        <v>1</v>
      </c>
      <c r="D48" s="230">
        <v>7.5</v>
      </c>
      <c r="E48" s="226" t="s">
        <v>634</v>
      </c>
      <c r="F48" s="226" t="s">
        <v>639</v>
      </c>
      <c r="G48" s="227">
        <v>54075000</v>
      </c>
      <c r="H48" s="226" t="s">
        <v>680</v>
      </c>
    </row>
    <row r="49" spans="1:8" s="217" customFormat="1" ht="15">
      <c r="A49" s="223">
        <v>80111600</v>
      </c>
      <c r="B49" s="224" t="s">
        <v>684</v>
      </c>
      <c r="C49" s="225">
        <v>9</v>
      </c>
      <c r="D49" s="225">
        <v>3</v>
      </c>
      <c r="E49" s="226" t="s">
        <v>634</v>
      </c>
      <c r="F49" s="226" t="s">
        <v>639</v>
      </c>
      <c r="G49" s="227">
        <v>21750000</v>
      </c>
      <c r="H49" s="226" t="s">
        <v>680</v>
      </c>
    </row>
    <row r="50" spans="1:8" s="217" customFormat="1" ht="16.5">
      <c r="A50" s="223">
        <v>80111509</v>
      </c>
      <c r="B50" s="224" t="s">
        <v>685</v>
      </c>
      <c r="C50" s="225">
        <v>1</v>
      </c>
      <c r="D50" s="225">
        <v>4</v>
      </c>
      <c r="E50" s="226" t="s">
        <v>634</v>
      </c>
      <c r="F50" s="226" t="s">
        <v>639</v>
      </c>
      <c r="G50" s="227">
        <v>7000000</v>
      </c>
      <c r="H50" s="226" t="s">
        <v>680</v>
      </c>
    </row>
    <row r="51" spans="1:8" s="217" customFormat="1" ht="16.5">
      <c r="A51" s="223">
        <v>80111509</v>
      </c>
      <c r="B51" s="224" t="s">
        <v>686</v>
      </c>
      <c r="C51" s="225">
        <v>1</v>
      </c>
      <c r="D51" s="230">
        <v>7.5</v>
      </c>
      <c r="E51" s="226" t="s">
        <v>634</v>
      </c>
      <c r="F51" s="226" t="s">
        <v>639</v>
      </c>
      <c r="G51" s="227">
        <v>19875000</v>
      </c>
      <c r="H51" s="226" t="s">
        <v>680</v>
      </c>
    </row>
    <row r="52" spans="1:8" s="217" customFormat="1" ht="16.5">
      <c r="A52" s="223">
        <v>80111509</v>
      </c>
      <c r="B52" s="224" t="s">
        <v>687</v>
      </c>
      <c r="C52" s="225">
        <v>1</v>
      </c>
      <c r="D52" s="230">
        <v>7.5</v>
      </c>
      <c r="E52" s="226" t="s">
        <v>634</v>
      </c>
      <c r="F52" s="226" t="s">
        <v>639</v>
      </c>
      <c r="G52" s="227">
        <v>38625000</v>
      </c>
      <c r="H52" s="226" t="s">
        <v>680</v>
      </c>
    </row>
    <row r="53" spans="1:8" s="217" customFormat="1" ht="16.5">
      <c r="A53" s="223">
        <v>80111600</v>
      </c>
      <c r="B53" s="224" t="s">
        <v>688</v>
      </c>
      <c r="C53" s="225">
        <v>8</v>
      </c>
      <c r="D53" s="225">
        <v>4</v>
      </c>
      <c r="E53" s="226" t="s">
        <v>634</v>
      </c>
      <c r="F53" s="226" t="s">
        <v>639</v>
      </c>
      <c r="G53" s="227">
        <v>19875000</v>
      </c>
      <c r="H53" s="226" t="s">
        <v>680</v>
      </c>
    </row>
    <row r="54" spans="1:8" s="217" customFormat="1" ht="16.5">
      <c r="A54" s="223">
        <v>86131504</v>
      </c>
      <c r="B54" s="224" t="s">
        <v>689</v>
      </c>
      <c r="C54" s="225">
        <v>1</v>
      </c>
      <c r="D54" s="230">
        <v>7.5</v>
      </c>
      <c r="E54" s="226" t="s">
        <v>634</v>
      </c>
      <c r="F54" s="226" t="s">
        <v>639</v>
      </c>
      <c r="G54" s="227">
        <v>18600000</v>
      </c>
      <c r="H54" s="226" t="s">
        <v>680</v>
      </c>
    </row>
    <row r="55" spans="1:8" s="217" customFormat="1" ht="15">
      <c r="A55" s="223">
        <v>80111600</v>
      </c>
      <c r="B55" s="224" t="s">
        <v>690</v>
      </c>
      <c r="C55" s="225">
        <v>1</v>
      </c>
      <c r="D55" s="230">
        <v>7.5</v>
      </c>
      <c r="E55" s="226" t="s">
        <v>634</v>
      </c>
      <c r="F55" s="226" t="s">
        <v>639</v>
      </c>
      <c r="G55" s="227">
        <v>42450000</v>
      </c>
      <c r="H55" s="226" t="s">
        <v>680</v>
      </c>
    </row>
    <row r="56" spans="1:8" s="217" customFormat="1" ht="16.5">
      <c r="A56" s="223">
        <v>80111600</v>
      </c>
      <c r="B56" s="224" t="s">
        <v>691</v>
      </c>
      <c r="C56" s="225">
        <v>2</v>
      </c>
      <c r="D56" s="225">
        <v>10</v>
      </c>
      <c r="E56" s="226" t="s">
        <v>634</v>
      </c>
      <c r="F56" s="226" t="s">
        <v>639</v>
      </c>
      <c r="G56" s="228">
        <v>97500000</v>
      </c>
      <c r="H56" s="226" t="s">
        <v>680</v>
      </c>
    </row>
    <row r="57" spans="1:8" s="217" customFormat="1" ht="15">
      <c r="A57" s="223">
        <v>80111612</v>
      </c>
      <c r="B57" s="224" t="s">
        <v>692</v>
      </c>
      <c r="C57" s="225">
        <v>1</v>
      </c>
      <c r="D57" s="225">
        <v>11</v>
      </c>
      <c r="E57" s="226" t="s">
        <v>634</v>
      </c>
      <c r="F57" s="226" t="s">
        <v>639</v>
      </c>
      <c r="G57" s="228">
        <v>39677660</v>
      </c>
      <c r="H57" s="226" t="s">
        <v>680</v>
      </c>
    </row>
    <row r="58" spans="1:8" s="217" customFormat="1" ht="15">
      <c r="A58" s="223">
        <v>81112200</v>
      </c>
      <c r="B58" s="224" t="s">
        <v>693</v>
      </c>
      <c r="C58" s="225">
        <v>2</v>
      </c>
      <c r="D58" s="225">
        <v>8</v>
      </c>
      <c r="E58" s="226" t="s">
        <v>671</v>
      </c>
      <c r="F58" s="226" t="s">
        <v>639</v>
      </c>
      <c r="G58" s="227">
        <v>36000000</v>
      </c>
      <c r="H58" s="226" t="s">
        <v>694</v>
      </c>
    </row>
    <row r="59" spans="1:8" s="217" customFormat="1" ht="15">
      <c r="A59" s="223">
        <v>81112200</v>
      </c>
      <c r="B59" s="224" t="s">
        <v>695</v>
      </c>
      <c r="C59" s="225">
        <v>7</v>
      </c>
      <c r="D59" s="225">
        <v>5</v>
      </c>
      <c r="E59" s="226" t="s">
        <v>634</v>
      </c>
      <c r="F59" s="226" t="s">
        <v>639</v>
      </c>
      <c r="G59" s="227">
        <v>40000000</v>
      </c>
      <c r="H59" s="226" t="s">
        <v>696</v>
      </c>
    </row>
    <row r="60" spans="1:8" s="217" customFormat="1" ht="15">
      <c r="A60" s="223">
        <v>81112200</v>
      </c>
      <c r="B60" s="224" t="s">
        <v>697</v>
      </c>
      <c r="C60" s="225">
        <v>7</v>
      </c>
      <c r="D60" s="225">
        <v>5</v>
      </c>
      <c r="E60" s="226" t="s">
        <v>634</v>
      </c>
      <c r="F60" s="226" t="s">
        <v>639</v>
      </c>
      <c r="G60" s="227">
        <v>25000000</v>
      </c>
      <c r="H60" s="226" t="s">
        <v>696</v>
      </c>
    </row>
    <row r="61" spans="1:8" s="217" customFormat="1" ht="15">
      <c r="A61" s="223">
        <v>81112200</v>
      </c>
      <c r="B61" s="224" t="s">
        <v>698</v>
      </c>
      <c r="C61" s="225">
        <v>7</v>
      </c>
      <c r="D61" s="225">
        <v>5</v>
      </c>
      <c r="E61" s="226" t="s">
        <v>634</v>
      </c>
      <c r="F61" s="226" t="s">
        <v>639</v>
      </c>
      <c r="G61" s="227">
        <v>25000000</v>
      </c>
      <c r="H61" s="226" t="s">
        <v>696</v>
      </c>
    </row>
    <row r="62" spans="1:8" s="217" customFormat="1" ht="16.5">
      <c r="A62" s="223">
        <v>80111600</v>
      </c>
      <c r="B62" s="224" t="s">
        <v>699</v>
      </c>
      <c r="C62" s="225">
        <v>2</v>
      </c>
      <c r="D62" s="225">
        <v>10</v>
      </c>
      <c r="E62" s="226" t="s">
        <v>662</v>
      </c>
      <c r="F62" s="226" t="s">
        <v>639</v>
      </c>
      <c r="G62" s="227">
        <v>63000000</v>
      </c>
      <c r="H62" s="226" t="s">
        <v>696</v>
      </c>
    </row>
    <row r="63" spans="1:8" s="217" customFormat="1" ht="16.5">
      <c r="A63" s="223">
        <v>86131504</v>
      </c>
      <c r="B63" s="224" t="s">
        <v>700</v>
      </c>
      <c r="C63" s="225">
        <v>2</v>
      </c>
      <c r="D63" s="225">
        <v>10</v>
      </c>
      <c r="E63" s="226" t="s">
        <v>662</v>
      </c>
      <c r="F63" s="226" t="s">
        <v>639</v>
      </c>
      <c r="G63" s="227">
        <f>68100000-120235-1</f>
        <v>67979764</v>
      </c>
      <c r="H63" s="226" t="s">
        <v>680</v>
      </c>
    </row>
    <row r="64" spans="1:8" s="217" customFormat="1" ht="15">
      <c r="A64" s="223">
        <v>81161700</v>
      </c>
      <c r="B64" s="224" t="s">
        <v>701</v>
      </c>
      <c r="C64" s="225">
        <v>2</v>
      </c>
      <c r="D64" s="225">
        <v>8</v>
      </c>
      <c r="E64" s="226" t="s">
        <v>671</v>
      </c>
      <c r="F64" s="226" t="s">
        <v>639</v>
      </c>
      <c r="G64" s="227">
        <v>10800000</v>
      </c>
      <c r="H64" s="226" t="s">
        <v>702</v>
      </c>
    </row>
    <row r="65" spans="1:8" s="217" customFormat="1" ht="16.5">
      <c r="A65" s="223">
        <v>81112100</v>
      </c>
      <c r="B65" s="224" t="s">
        <v>703</v>
      </c>
      <c r="C65" s="225">
        <v>3</v>
      </c>
      <c r="D65" s="225">
        <v>9</v>
      </c>
      <c r="E65" s="226" t="s">
        <v>641</v>
      </c>
      <c r="F65" s="226" t="s">
        <v>639</v>
      </c>
      <c r="G65" s="227">
        <v>25500000</v>
      </c>
      <c r="H65" s="226" t="s">
        <v>704</v>
      </c>
    </row>
    <row r="66" spans="1:8" s="217" customFormat="1" ht="16.5">
      <c r="A66" s="223">
        <v>81112100</v>
      </c>
      <c r="B66" s="224" t="s">
        <v>705</v>
      </c>
      <c r="C66" s="225">
        <v>3</v>
      </c>
      <c r="D66" s="225">
        <v>9</v>
      </c>
      <c r="E66" s="226" t="s">
        <v>641</v>
      </c>
      <c r="F66" s="226" t="s">
        <v>639</v>
      </c>
      <c r="G66" s="227">
        <v>13000000</v>
      </c>
      <c r="H66" s="226" t="s">
        <v>704</v>
      </c>
    </row>
    <row r="67" spans="1:8" s="217" customFormat="1" ht="15">
      <c r="A67" s="223">
        <v>81112100</v>
      </c>
      <c r="B67" s="224" t="s">
        <v>1042</v>
      </c>
      <c r="C67" s="225">
        <v>2</v>
      </c>
      <c r="D67" s="225">
        <v>8</v>
      </c>
      <c r="E67" s="226" t="s">
        <v>671</v>
      </c>
      <c r="F67" s="226" t="s">
        <v>639</v>
      </c>
      <c r="G67" s="227">
        <v>28436240</v>
      </c>
      <c r="H67" s="226" t="s">
        <v>704</v>
      </c>
    </row>
    <row r="68" spans="1:8" s="217" customFormat="1" ht="16.5">
      <c r="A68" s="223">
        <v>78131602</v>
      </c>
      <c r="B68" s="224" t="s">
        <v>706</v>
      </c>
      <c r="C68" s="225">
        <v>4</v>
      </c>
      <c r="D68" s="225">
        <v>7</v>
      </c>
      <c r="E68" s="226" t="s">
        <v>644</v>
      </c>
      <c r="F68" s="226" t="s">
        <v>639</v>
      </c>
      <c r="G68" s="227">
        <f>2500000+3000000</f>
        <v>5500000</v>
      </c>
      <c r="H68" s="226" t="s">
        <v>707</v>
      </c>
    </row>
    <row r="69" spans="1:8" s="217" customFormat="1" ht="16.5">
      <c r="A69" s="223">
        <v>78131602</v>
      </c>
      <c r="B69" s="224" t="s">
        <v>708</v>
      </c>
      <c r="C69" s="225">
        <v>1</v>
      </c>
      <c r="D69" s="230">
        <v>7.5</v>
      </c>
      <c r="E69" s="226" t="s">
        <v>634</v>
      </c>
      <c r="F69" s="226" t="s">
        <v>639</v>
      </c>
      <c r="G69" s="228">
        <v>30000000</v>
      </c>
      <c r="H69" s="226" t="s">
        <v>707</v>
      </c>
    </row>
    <row r="70" spans="1:8" s="217" customFormat="1" ht="16.5">
      <c r="A70" s="223">
        <v>78131602</v>
      </c>
      <c r="B70" s="224" t="s">
        <v>709</v>
      </c>
      <c r="C70" s="225">
        <v>1</v>
      </c>
      <c r="D70" s="230">
        <v>7.5</v>
      </c>
      <c r="E70" s="226" t="s">
        <v>634</v>
      </c>
      <c r="F70" s="226" t="s">
        <v>639</v>
      </c>
      <c r="G70" s="227">
        <v>15000000</v>
      </c>
      <c r="H70" s="226" t="s">
        <v>707</v>
      </c>
    </row>
    <row r="71" spans="1:8" s="217" customFormat="1" ht="16.5">
      <c r="A71" s="223">
        <v>78131602</v>
      </c>
      <c r="B71" s="224" t="s">
        <v>710</v>
      </c>
      <c r="C71" s="225">
        <v>1</v>
      </c>
      <c r="D71" s="230">
        <v>7.5</v>
      </c>
      <c r="E71" s="226" t="s">
        <v>634</v>
      </c>
      <c r="F71" s="226" t="s">
        <v>639</v>
      </c>
      <c r="G71" s="227">
        <v>15000000</v>
      </c>
      <c r="H71" s="226" t="s">
        <v>707</v>
      </c>
    </row>
    <row r="72" spans="1:8" s="217" customFormat="1" ht="16.5">
      <c r="A72" s="223">
        <v>80111701</v>
      </c>
      <c r="B72" s="224" t="s">
        <v>711</v>
      </c>
      <c r="C72" s="225">
        <v>1</v>
      </c>
      <c r="D72" s="225">
        <v>12</v>
      </c>
      <c r="E72" s="226" t="s">
        <v>644</v>
      </c>
      <c r="F72" s="226" t="s">
        <v>639</v>
      </c>
      <c r="G72" s="228">
        <v>1800000</v>
      </c>
      <c r="H72" s="226" t="s">
        <v>712</v>
      </c>
    </row>
    <row r="73" spans="1:8" s="217" customFormat="1" ht="16.5">
      <c r="A73" s="223">
        <v>76111500</v>
      </c>
      <c r="B73" s="224" t="s">
        <v>713</v>
      </c>
      <c r="C73" s="225">
        <v>4</v>
      </c>
      <c r="D73" s="225">
        <v>7</v>
      </c>
      <c r="E73" s="226" t="s">
        <v>641</v>
      </c>
      <c r="F73" s="226" t="s">
        <v>639</v>
      </c>
      <c r="G73" s="227">
        <f>28000000-800000</f>
        <v>27200000</v>
      </c>
      <c r="H73" s="226" t="s">
        <v>714</v>
      </c>
    </row>
    <row r="74" spans="1:8" s="217" customFormat="1" ht="16.5">
      <c r="A74" s="223">
        <v>80111600</v>
      </c>
      <c r="B74" s="224" t="s">
        <v>1043</v>
      </c>
      <c r="C74" s="225">
        <v>5</v>
      </c>
      <c r="D74" s="225">
        <v>5</v>
      </c>
      <c r="E74" s="226" t="s">
        <v>641</v>
      </c>
      <c r="F74" s="226" t="s">
        <v>639</v>
      </c>
      <c r="G74" s="227">
        <v>9348625</v>
      </c>
      <c r="H74" s="226" t="s">
        <v>715</v>
      </c>
    </row>
    <row r="75" spans="1:8" s="217" customFormat="1" ht="16.5">
      <c r="A75" s="223">
        <v>90101700</v>
      </c>
      <c r="B75" s="224" t="s">
        <v>1044</v>
      </c>
      <c r="C75" s="225">
        <v>4</v>
      </c>
      <c r="D75" s="225">
        <v>7</v>
      </c>
      <c r="E75" s="226" t="s">
        <v>641</v>
      </c>
      <c r="F75" s="226" t="s">
        <v>639</v>
      </c>
      <c r="G75" s="227">
        <v>14000000</v>
      </c>
      <c r="H75" s="226" t="s">
        <v>716</v>
      </c>
    </row>
    <row r="76" spans="1:8" s="217" customFormat="1" ht="16.5">
      <c r="A76" s="223">
        <v>78181500</v>
      </c>
      <c r="B76" s="224" t="s">
        <v>717</v>
      </c>
      <c r="C76" s="225">
        <v>2</v>
      </c>
      <c r="D76" s="225">
        <v>10</v>
      </c>
      <c r="E76" s="226" t="s">
        <v>644</v>
      </c>
      <c r="F76" s="226" t="s">
        <v>639</v>
      </c>
      <c r="G76" s="227">
        <f>4000000+2000000</f>
        <v>6000000</v>
      </c>
      <c r="H76" s="226" t="s">
        <v>718</v>
      </c>
    </row>
    <row r="77" spans="1:8" s="217" customFormat="1" ht="16.5">
      <c r="A77" s="223">
        <v>46191606</v>
      </c>
      <c r="B77" s="224" t="s">
        <v>719</v>
      </c>
      <c r="C77" s="225">
        <v>10</v>
      </c>
      <c r="D77" s="225">
        <v>1</v>
      </c>
      <c r="E77" s="226" t="s">
        <v>641</v>
      </c>
      <c r="F77" s="226" t="s">
        <v>639</v>
      </c>
      <c r="G77" s="228">
        <v>1400000</v>
      </c>
      <c r="H77" s="226" t="s">
        <v>720</v>
      </c>
    </row>
    <row r="78" spans="1:8" s="217" customFormat="1" ht="15">
      <c r="A78" s="223">
        <v>81112300</v>
      </c>
      <c r="B78" s="224" t="s">
        <v>721</v>
      </c>
      <c r="C78" s="225">
        <v>2</v>
      </c>
      <c r="D78" s="225">
        <v>8</v>
      </c>
      <c r="E78" s="226" t="s">
        <v>671</v>
      </c>
      <c r="F78" s="226" t="s">
        <v>639</v>
      </c>
      <c r="G78" s="227">
        <v>35000000</v>
      </c>
      <c r="H78" s="226" t="s">
        <v>720</v>
      </c>
    </row>
    <row r="79" spans="1:8" s="217" customFormat="1" ht="16.5">
      <c r="A79" s="223">
        <v>93141811</v>
      </c>
      <c r="B79" s="224" t="s">
        <v>722</v>
      </c>
      <c r="C79" s="225">
        <v>6</v>
      </c>
      <c r="D79" s="225">
        <v>2</v>
      </c>
      <c r="E79" s="226" t="s">
        <v>644</v>
      </c>
      <c r="F79" s="226" t="s">
        <v>639</v>
      </c>
      <c r="G79" s="228">
        <v>3500000</v>
      </c>
      <c r="H79" s="226" t="s">
        <v>723</v>
      </c>
    </row>
    <row r="80" spans="1:8" s="217" customFormat="1" ht="16.5">
      <c r="A80" s="223">
        <v>80101511</v>
      </c>
      <c r="B80" s="224" t="s">
        <v>724</v>
      </c>
      <c r="C80" s="225">
        <v>6</v>
      </c>
      <c r="D80" s="225">
        <v>1</v>
      </c>
      <c r="E80" s="226" t="s">
        <v>644</v>
      </c>
      <c r="F80" s="226" t="s">
        <v>639</v>
      </c>
      <c r="G80" s="227">
        <v>1000000</v>
      </c>
      <c r="H80" s="226" t="s">
        <v>723</v>
      </c>
    </row>
    <row r="81" spans="1:8" s="217" customFormat="1" ht="16.5">
      <c r="A81" s="223">
        <v>80101511</v>
      </c>
      <c r="B81" s="224" t="s">
        <v>725</v>
      </c>
      <c r="C81" s="225">
        <v>6</v>
      </c>
      <c r="D81" s="225">
        <v>1</v>
      </c>
      <c r="E81" s="226" t="s">
        <v>644</v>
      </c>
      <c r="F81" s="226" t="s">
        <v>639</v>
      </c>
      <c r="G81" s="227">
        <v>1000000</v>
      </c>
      <c r="H81" s="226" t="s">
        <v>723</v>
      </c>
    </row>
    <row r="82" spans="1:8" s="217" customFormat="1" ht="15">
      <c r="A82" s="223">
        <v>80111500</v>
      </c>
      <c r="B82" s="224" t="s">
        <v>1045</v>
      </c>
      <c r="C82" s="225">
        <v>2</v>
      </c>
      <c r="D82" s="225">
        <v>11</v>
      </c>
      <c r="E82" s="226" t="s">
        <v>634</v>
      </c>
      <c r="F82" s="226" t="s">
        <v>639</v>
      </c>
      <c r="G82" s="227">
        <f>87000000-2763249-1500000</f>
        <v>82736751</v>
      </c>
      <c r="H82" s="226" t="s">
        <v>723</v>
      </c>
    </row>
    <row r="83" spans="1:8" s="217" customFormat="1" ht="16.5">
      <c r="A83" s="223">
        <v>80111509</v>
      </c>
      <c r="B83" s="224" t="s">
        <v>726</v>
      </c>
      <c r="C83" s="225">
        <v>1</v>
      </c>
      <c r="D83" s="225">
        <v>12</v>
      </c>
      <c r="E83" s="226" t="s">
        <v>644</v>
      </c>
      <c r="F83" s="226" t="s">
        <v>639</v>
      </c>
      <c r="G83" s="228">
        <v>10000000</v>
      </c>
      <c r="H83" s="229" t="s">
        <v>727</v>
      </c>
    </row>
    <row r="84" spans="1:8" s="217" customFormat="1" ht="16.5">
      <c r="A84" s="223">
        <v>85111510</v>
      </c>
      <c r="B84" s="224" t="s">
        <v>728</v>
      </c>
      <c r="C84" s="225">
        <v>9</v>
      </c>
      <c r="D84" s="225">
        <v>1</v>
      </c>
      <c r="E84" s="226" t="s">
        <v>644</v>
      </c>
      <c r="F84" s="226" t="s">
        <v>639</v>
      </c>
      <c r="G84" s="227">
        <v>3000000</v>
      </c>
      <c r="H84" s="226" t="s">
        <v>727</v>
      </c>
    </row>
    <row r="85" spans="1:8" s="217" customFormat="1" ht="15">
      <c r="A85" s="223">
        <v>80101505</v>
      </c>
      <c r="B85" s="224" t="s">
        <v>729</v>
      </c>
      <c r="C85" s="225">
        <v>1</v>
      </c>
      <c r="D85" s="225">
        <v>11</v>
      </c>
      <c r="E85" s="226" t="s">
        <v>634</v>
      </c>
      <c r="F85" s="226" t="s">
        <v>639</v>
      </c>
      <c r="G85" s="228">
        <v>45000000</v>
      </c>
      <c r="H85" s="229" t="s">
        <v>730</v>
      </c>
    </row>
    <row r="86" spans="1:8" s="217" customFormat="1" ht="24.75">
      <c r="A86" s="223">
        <v>81112200</v>
      </c>
      <c r="B86" s="224" t="s">
        <v>731</v>
      </c>
      <c r="C86" s="225">
        <v>1</v>
      </c>
      <c r="D86" s="225">
        <v>11</v>
      </c>
      <c r="E86" s="226" t="s">
        <v>634</v>
      </c>
      <c r="F86" s="226" t="s">
        <v>639</v>
      </c>
      <c r="G86" s="228">
        <f>40000000+110000000+20000000+30000000+20000000+49254821</f>
        <v>269254821</v>
      </c>
      <c r="H86" s="226" t="s">
        <v>732</v>
      </c>
    </row>
    <row r="87" spans="1:8" s="217" customFormat="1" ht="16.5">
      <c r="A87" s="223">
        <v>81112200</v>
      </c>
      <c r="B87" s="224" t="s">
        <v>733</v>
      </c>
      <c r="C87" s="225">
        <v>7</v>
      </c>
      <c r="D87" s="225">
        <v>5</v>
      </c>
      <c r="E87" s="226" t="s">
        <v>634</v>
      </c>
      <c r="F87" s="226" t="s">
        <v>639</v>
      </c>
      <c r="G87" s="228">
        <f>50000000+90000000+80000000+30000000+75000000+80850000</f>
        <v>405850000</v>
      </c>
      <c r="H87" s="226" t="s">
        <v>732</v>
      </c>
    </row>
    <row r="88" spans="1:8" s="217" customFormat="1" ht="16.5">
      <c r="A88" s="223">
        <v>81112200</v>
      </c>
      <c r="B88" s="224" t="s">
        <v>1046</v>
      </c>
      <c r="C88" s="225">
        <v>8</v>
      </c>
      <c r="D88" s="225">
        <v>4</v>
      </c>
      <c r="E88" s="226" t="s">
        <v>634</v>
      </c>
      <c r="F88" s="226"/>
      <c r="G88" s="228">
        <f>10000000+5000000+6441431</f>
        <v>21441431</v>
      </c>
      <c r="H88" s="226" t="s">
        <v>732</v>
      </c>
    </row>
    <row r="89" spans="1:8" s="217" customFormat="1" ht="16.5">
      <c r="A89" s="223">
        <v>43232300</v>
      </c>
      <c r="B89" s="224" t="s">
        <v>1047</v>
      </c>
      <c r="C89" s="225">
        <v>9</v>
      </c>
      <c r="D89" s="225">
        <v>3</v>
      </c>
      <c r="E89" s="226" t="s">
        <v>1048</v>
      </c>
      <c r="F89" s="226" t="s">
        <v>639</v>
      </c>
      <c r="G89" s="228">
        <f>10000000+12000000</f>
        <v>22000000</v>
      </c>
      <c r="H89" s="226" t="s">
        <v>732</v>
      </c>
    </row>
    <row r="90" spans="1:8" s="217" customFormat="1" ht="16.5">
      <c r="A90" s="223">
        <v>43232300</v>
      </c>
      <c r="B90" s="224" t="s">
        <v>734</v>
      </c>
      <c r="C90" s="225">
        <v>7</v>
      </c>
      <c r="D90" s="225">
        <v>5</v>
      </c>
      <c r="E90" s="226" t="s">
        <v>638</v>
      </c>
      <c r="F90" s="226"/>
      <c r="G90" s="228">
        <v>135134150</v>
      </c>
      <c r="H90" s="226" t="s">
        <v>732</v>
      </c>
    </row>
    <row r="91" spans="1:8" s="217" customFormat="1" ht="16.5">
      <c r="A91" s="223">
        <v>81112200</v>
      </c>
      <c r="B91" s="224" t="s">
        <v>735</v>
      </c>
      <c r="C91" s="225">
        <v>1</v>
      </c>
      <c r="D91" s="225">
        <v>11</v>
      </c>
      <c r="E91" s="226" t="s">
        <v>634</v>
      </c>
      <c r="F91" s="226" t="s">
        <v>639</v>
      </c>
      <c r="G91" s="228">
        <v>22865850</v>
      </c>
      <c r="H91" s="226" t="s">
        <v>732</v>
      </c>
    </row>
    <row r="92" spans="1:8" s="237" customFormat="1" ht="66.75" customHeight="1">
      <c r="A92" s="223">
        <v>80111600</v>
      </c>
      <c r="B92" s="224" t="s">
        <v>736</v>
      </c>
      <c r="C92" s="225">
        <v>1</v>
      </c>
      <c r="D92" s="225" t="s">
        <v>1049</v>
      </c>
      <c r="E92" s="226" t="s">
        <v>634</v>
      </c>
      <c r="F92" s="226" t="s">
        <v>639</v>
      </c>
      <c r="G92" s="228">
        <v>99800000</v>
      </c>
      <c r="H92" s="226" t="s">
        <v>737</v>
      </c>
    </row>
    <row r="93" spans="1:8" s="237" customFormat="1" ht="53.25" customHeight="1">
      <c r="A93" s="238">
        <v>80111600</v>
      </c>
      <c r="B93" s="224" t="s">
        <v>738</v>
      </c>
      <c r="C93" s="225">
        <v>1</v>
      </c>
      <c r="D93" s="225" t="s">
        <v>1049</v>
      </c>
      <c r="E93" s="226" t="s">
        <v>634</v>
      </c>
      <c r="F93" s="226" t="s">
        <v>639</v>
      </c>
      <c r="G93" s="228">
        <v>82783800</v>
      </c>
      <c r="H93" s="226" t="s">
        <v>739</v>
      </c>
    </row>
    <row r="94" spans="1:8" s="237" customFormat="1" ht="53.25" customHeight="1">
      <c r="A94" s="238">
        <v>80111600</v>
      </c>
      <c r="B94" s="224" t="s">
        <v>740</v>
      </c>
      <c r="C94" s="225">
        <v>1</v>
      </c>
      <c r="D94" s="239" t="s">
        <v>1050</v>
      </c>
      <c r="E94" s="226" t="s">
        <v>634</v>
      </c>
      <c r="F94" s="226" t="s">
        <v>639</v>
      </c>
      <c r="G94" s="228">
        <v>36388870</v>
      </c>
      <c r="H94" s="226" t="s">
        <v>739</v>
      </c>
    </row>
    <row r="95" spans="1:8" s="237" customFormat="1" ht="53.25" customHeight="1">
      <c r="A95" s="238">
        <v>80111600</v>
      </c>
      <c r="B95" s="224" t="s">
        <v>741</v>
      </c>
      <c r="C95" s="225">
        <v>1</v>
      </c>
      <c r="D95" s="225">
        <v>10</v>
      </c>
      <c r="E95" s="226" t="s">
        <v>634</v>
      </c>
      <c r="F95" s="226" t="s">
        <v>639</v>
      </c>
      <c r="G95" s="228">
        <v>61534200</v>
      </c>
      <c r="H95" s="226" t="s">
        <v>739</v>
      </c>
    </row>
    <row r="96" spans="1:8" s="237" customFormat="1" ht="53.25" customHeight="1">
      <c r="A96" s="238">
        <v>80111600</v>
      </c>
      <c r="B96" s="224" t="s">
        <v>742</v>
      </c>
      <c r="C96" s="225">
        <v>1</v>
      </c>
      <c r="D96" s="225" t="s">
        <v>1051</v>
      </c>
      <c r="E96" s="226" t="s">
        <v>634</v>
      </c>
      <c r="F96" s="226" t="s">
        <v>639</v>
      </c>
      <c r="G96" s="228">
        <v>75571300</v>
      </c>
      <c r="H96" s="226" t="s">
        <v>739</v>
      </c>
    </row>
    <row r="97" spans="1:8" s="237" customFormat="1" ht="53.25" customHeight="1">
      <c r="A97" s="238">
        <v>80111600</v>
      </c>
      <c r="B97" s="224" t="s">
        <v>743</v>
      </c>
      <c r="C97" s="225">
        <v>7</v>
      </c>
      <c r="D97" s="225" t="s">
        <v>1052</v>
      </c>
      <c r="E97" s="226" t="s">
        <v>634</v>
      </c>
      <c r="F97" s="226" t="s">
        <v>639</v>
      </c>
      <c r="G97" s="228">
        <v>17795409.995999999</v>
      </c>
      <c r="H97" s="226" t="s">
        <v>739</v>
      </c>
    </row>
    <row r="98" spans="1:8" s="237" customFormat="1" ht="32.450000000000003" customHeight="1">
      <c r="A98" s="238">
        <v>80111600</v>
      </c>
      <c r="B98" s="224" t="s">
        <v>744</v>
      </c>
      <c r="C98" s="225">
        <v>11</v>
      </c>
      <c r="D98" s="225">
        <v>1</v>
      </c>
      <c r="E98" s="226" t="s">
        <v>634</v>
      </c>
      <c r="F98" s="226" t="s">
        <v>639</v>
      </c>
      <c r="G98" s="228">
        <v>7400000</v>
      </c>
      <c r="H98" s="226" t="s">
        <v>739</v>
      </c>
    </row>
    <row r="99" spans="1:8" s="217" customFormat="1" ht="22.5" customHeight="1">
      <c r="A99" s="223">
        <v>81112200</v>
      </c>
      <c r="B99" s="224" t="s">
        <v>1053</v>
      </c>
      <c r="C99" s="225">
        <v>1</v>
      </c>
      <c r="D99" s="225">
        <v>12</v>
      </c>
      <c r="E99" s="226" t="s">
        <v>634</v>
      </c>
      <c r="F99" s="226" t="s">
        <v>639</v>
      </c>
      <c r="G99" s="228">
        <v>78473147</v>
      </c>
      <c r="H99" s="226" t="s">
        <v>745</v>
      </c>
    </row>
    <row r="100" spans="1:8" s="217" customFormat="1" ht="16.5">
      <c r="A100" s="223">
        <v>80111600</v>
      </c>
      <c r="B100" s="224" t="s">
        <v>1054</v>
      </c>
      <c r="C100" s="225">
        <v>1</v>
      </c>
      <c r="D100" s="225">
        <v>11</v>
      </c>
      <c r="E100" s="226" t="s">
        <v>634</v>
      </c>
      <c r="F100" s="226" t="s">
        <v>639</v>
      </c>
      <c r="G100" s="228">
        <v>75117900</v>
      </c>
      <c r="H100" s="226" t="s">
        <v>746</v>
      </c>
    </row>
    <row r="101" spans="1:8" s="217" customFormat="1" ht="16.5">
      <c r="A101" s="223">
        <v>81111500</v>
      </c>
      <c r="B101" s="224" t="s">
        <v>747</v>
      </c>
      <c r="C101" s="225">
        <v>1</v>
      </c>
      <c r="D101" s="225">
        <v>12</v>
      </c>
      <c r="E101" s="226" t="s">
        <v>634</v>
      </c>
      <c r="F101" s="226" t="s">
        <v>639</v>
      </c>
      <c r="G101" s="228">
        <v>135597819</v>
      </c>
      <c r="H101" s="226" t="s">
        <v>748</v>
      </c>
    </row>
    <row r="102" spans="1:8" s="217" customFormat="1" ht="16.5">
      <c r="A102" s="232">
        <v>81112200</v>
      </c>
      <c r="B102" s="224" t="s">
        <v>1055</v>
      </c>
      <c r="C102" s="225">
        <v>7</v>
      </c>
      <c r="D102" s="225">
        <v>1</v>
      </c>
      <c r="E102" s="226" t="s">
        <v>641</v>
      </c>
      <c r="F102" s="226" t="s">
        <v>639</v>
      </c>
      <c r="G102" s="228">
        <v>24000000</v>
      </c>
      <c r="H102" s="226" t="s">
        <v>748</v>
      </c>
    </row>
    <row r="103" spans="1:8" s="217" customFormat="1" ht="16.5">
      <c r="A103" s="223">
        <v>81112200</v>
      </c>
      <c r="B103" s="224" t="s">
        <v>749</v>
      </c>
      <c r="C103" s="225">
        <v>1</v>
      </c>
      <c r="D103" s="225">
        <v>12</v>
      </c>
      <c r="E103" s="226" t="s">
        <v>634</v>
      </c>
      <c r="F103" s="226" t="s">
        <v>639</v>
      </c>
      <c r="G103" s="228">
        <v>50000000</v>
      </c>
      <c r="H103" s="226" t="s">
        <v>748</v>
      </c>
    </row>
    <row r="104" spans="1:8" s="217" customFormat="1" ht="32.25" customHeight="1">
      <c r="A104" s="223">
        <v>80111600</v>
      </c>
      <c r="B104" s="224" t="s">
        <v>1056</v>
      </c>
      <c r="C104" s="225">
        <v>1</v>
      </c>
      <c r="D104" s="225">
        <v>10</v>
      </c>
      <c r="E104" s="226" t="s">
        <v>634</v>
      </c>
      <c r="F104" s="226" t="s">
        <v>639</v>
      </c>
      <c r="G104" s="228">
        <v>60345620</v>
      </c>
      <c r="H104" s="226" t="s">
        <v>750</v>
      </c>
    </row>
  </sheetData>
  <sheetProtection algorithmName="SHA-512" hashValue="jtaUXokRGe64Er8N3hryHCbkPDB9X78AGkvUwYYzIFYx0wHeKuYljlwiSPQPcp9c8OCcuYQClTc9VbArievPOg==" saltValue="ZCD0amm+I1a04m572kNPuQ==" spinCount="100000" sheet="1" objects="1" scenarios="1"/>
  <mergeCells count="20">
    <mergeCell ref="C8:H8"/>
    <mergeCell ref="C9:H9"/>
    <mergeCell ref="C10:H10"/>
    <mergeCell ref="C11:H11"/>
    <mergeCell ref="A1:H1"/>
    <mergeCell ref="A2:H2"/>
    <mergeCell ref="A3:A11"/>
    <mergeCell ref="C3:H3"/>
    <mergeCell ref="C4:H4"/>
    <mergeCell ref="C5:H5"/>
    <mergeCell ref="C6:H6"/>
    <mergeCell ref="C7:H7"/>
    <mergeCell ref="A12:H12"/>
    <mergeCell ref="A13:B13"/>
    <mergeCell ref="C13:C14"/>
    <mergeCell ref="D13:D14"/>
    <mergeCell ref="E13:E14"/>
    <mergeCell ref="F13:F14"/>
    <mergeCell ref="G13:G14"/>
    <mergeCell ref="H13:H14"/>
  </mergeCells>
  <hyperlinks>
    <hyperlink ref="C5" r:id="rId1" display="mailto:contactenos@itrc.gov.co" xr:uid="{F6BD27A4-240C-4839-85DA-CB22360CBF3B}"/>
    <hyperlink ref="C6" r:id="rId2" display="http://www.Itrc.gov.co/" xr:uid="{6D93C861-FD49-4DA2-B885-2A5249EFEC82}"/>
    <hyperlink ref="C7" r:id="rId3" display="mailto:contactenos@itrc.gov.co" xr:uid="{C16D39EF-75C1-441A-99A3-03B55A1A61EA}"/>
  </hyperlinks>
  <pageMargins left="0.7" right="0.7" top="0.75" bottom="0.75" header="0.3" footer="0.3"/>
  <pageSetup scale="54"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017B-50D5-4A0A-8721-0AE8D0A1746A}">
  <sheetPr>
    <tabColor theme="9" tint="-0.249977111117893"/>
  </sheetPr>
  <dimension ref="A1:M45"/>
  <sheetViews>
    <sheetView showGridLines="0" zoomScale="70" zoomScaleNormal="70" workbookViewId="0"/>
  </sheetViews>
  <sheetFormatPr baseColWidth="10" defaultColWidth="11.42578125" defaultRowHeight="99.95" customHeight="1"/>
  <cols>
    <col min="1" max="1" width="24.28515625" customWidth="1"/>
    <col min="2" max="2" width="50.28515625" customWidth="1"/>
    <col min="3" max="3" width="65.42578125" style="129" customWidth="1"/>
    <col min="4" max="4" width="23.5703125" style="129" customWidth="1"/>
    <col min="5" max="5" width="12.7109375" style="129" customWidth="1"/>
    <col min="6" max="6" width="20.5703125" customWidth="1"/>
    <col min="7" max="7" width="33" customWidth="1"/>
    <col min="8" max="8" width="15" customWidth="1"/>
    <col min="9" max="9" width="16.42578125" customWidth="1"/>
    <col min="10" max="10" width="13" customWidth="1"/>
    <col min="11" max="11" width="15.7109375" customWidth="1"/>
  </cols>
  <sheetData>
    <row r="1" spans="1:13" ht="26.25" customHeight="1" thickBot="1"/>
    <row r="2" spans="1:13" ht="54" customHeight="1">
      <c r="A2" s="130"/>
      <c r="B2" s="131"/>
      <c r="C2" s="420" t="s">
        <v>751</v>
      </c>
      <c r="D2" s="420"/>
      <c r="E2" s="420"/>
      <c r="F2" s="420"/>
      <c r="G2" s="420"/>
      <c r="H2" s="131"/>
      <c r="I2" s="131"/>
      <c r="J2" s="131"/>
      <c r="K2" s="132"/>
    </row>
    <row r="3" spans="1:13" ht="61.5" customHeight="1">
      <c r="A3" s="133"/>
      <c r="C3" s="421"/>
      <c r="D3" s="421"/>
      <c r="E3" s="421"/>
      <c r="F3" s="421"/>
      <c r="G3" s="421"/>
      <c r="K3" s="134"/>
    </row>
    <row r="4" spans="1:13" ht="20.25" customHeight="1">
      <c r="A4" s="133"/>
      <c r="C4" s="421"/>
      <c r="D4" s="421"/>
      <c r="E4" s="421"/>
      <c r="F4" s="421"/>
      <c r="G4" s="421"/>
      <c r="K4" s="134"/>
    </row>
    <row r="5" spans="1:13" ht="54" customHeight="1">
      <c r="A5" s="75" t="s">
        <v>514</v>
      </c>
      <c r="B5" s="75" t="s">
        <v>6</v>
      </c>
      <c r="C5" s="75" t="s">
        <v>7</v>
      </c>
      <c r="D5" s="75" t="s">
        <v>752</v>
      </c>
      <c r="E5" s="75" t="s">
        <v>9</v>
      </c>
      <c r="F5" s="75" t="s">
        <v>753</v>
      </c>
      <c r="G5" s="75" t="s">
        <v>754</v>
      </c>
      <c r="H5" s="75" t="s">
        <v>755</v>
      </c>
      <c r="I5" s="76" t="s">
        <v>10</v>
      </c>
      <c r="J5" s="76" t="s">
        <v>11</v>
      </c>
      <c r="K5" s="75" t="s">
        <v>13</v>
      </c>
    </row>
    <row r="6" spans="1:13" ht="78.75" customHeight="1">
      <c r="A6" s="419" t="s">
        <v>756</v>
      </c>
      <c r="B6" s="135" t="s">
        <v>757</v>
      </c>
      <c r="C6" s="135" t="s">
        <v>1057</v>
      </c>
      <c r="D6" s="136" t="s">
        <v>758</v>
      </c>
      <c r="E6" s="136">
        <v>1</v>
      </c>
      <c r="F6" s="419" t="s">
        <v>759</v>
      </c>
      <c r="G6" s="419" t="s">
        <v>760</v>
      </c>
      <c r="H6" s="419" t="s">
        <v>761</v>
      </c>
      <c r="I6" s="139">
        <v>44564</v>
      </c>
      <c r="J6" s="139">
        <v>44680</v>
      </c>
      <c r="K6" s="419" t="s">
        <v>762</v>
      </c>
    </row>
    <row r="7" spans="1:13" ht="111" customHeight="1">
      <c r="A7" s="419"/>
      <c r="B7" s="135" t="s">
        <v>1058</v>
      </c>
      <c r="C7" s="135" t="s">
        <v>763</v>
      </c>
      <c r="D7" s="136" t="s">
        <v>764</v>
      </c>
      <c r="E7" s="136">
        <v>1</v>
      </c>
      <c r="F7" s="419"/>
      <c r="G7" s="419"/>
      <c r="H7" s="419"/>
      <c r="I7" s="139">
        <v>44621</v>
      </c>
      <c r="J7" s="139">
        <v>44680</v>
      </c>
      <c r="K7" s="419"/>
    </row>
    <row r="8" spans="1:13" ht="68.25" customHeight="1">
      <c r="A8" s="419"/>
      <c r="B8" s="135" t="s">
        <v>765</v>
      </c>
      <c r="C8" s="135" t="s">
        <v>766</v>
      </c>
      <c r="D8" s="136" t="s">
        <v>767</v>
      </c>
      <c r="E8" s="136">
        <v>2</v>
      </c>
      <c r="F8" s="419"/>
      <c r="G8" s="419"/>
      <c r="H8" s="419"/>
      <c r="I8" s="139">
        <v>44564</v>
      </c>
      <c r="J8" s="139">
        <v>44925</v>
      </c>
      <c r="K8" s="419"/>
    </row>
    <row r="9" spans="1:13" ht="105" customHeight="1">
      <c r="A9" s="419"/>
      <c r="B9" s="135" t="s">
        <v>1059</v>
      </c>
      <c r="C9" s="135" t="s">
        <v>1060</v>
      </c>
      <c r="D9" s="136" t="s">
        <v>768</v>
      </c>
      <c r="E9" s="136">
        <v>2</v>
      </c>
      <c r="F9" s="419"/>
      <c r="G9" s="419"/>
      <c r="H9" s="419"/>
      <c r="I9" s="139">
        <v>44564</v>
      </c>
      <c r="J9" s="139">
        <v>44742</v>
      </c>
      <c r="K9" s="419"/>
    </row>
    <row r="10" spans="1:13" ht="45.75" customHeight="1">
      <c r="A10" s="419"/>
      <c r="B10" s="135" t="s">
        <v>769</v>
      </c>
      <c r="C10" s="135" t="s">
        <v>770</v>
      </c>
      <c r="D10" s="136" t="s">
        <v>771</v>
      </c>
      <c r="E10" s="136">
        <v>1</v>
      </c>
      <c r="F10" s="419"/>
      <c r="G10" s="419"/>
      <c r="H10" s="419"/>
      <c r="I10" s="139">
        <v>44564</v>
      </c>
      <c r="J10" s="139">
        <v>44742</v>
      </c>
      <c r="K10" s="419"/>
    </row>
    <row r="11" spans="1:13" ht="78" customHeight="1">
      <c r="A11" s="419"/>
      <c r="B11" s="135" t="s">
        <v>772</v>
      </c>
      <c r="C11" s="135" t="s">
        <v>773</v>
      </c>
      <c r="D11" s="136" t="s">
        <v>774</v>
      </c>
      <c r="E11" s="136">
        <v>1</v>
      </c>
      <c r="F11" s="419"/>
      <c r="G11" s="419"/>
      <c r="H11" s="419"/>
      <c r="I11" s="139">
        <v>44564</v>
      </c>
      <c r="J11" s="139">
        <v>44742</v>
      </c>
      <c r="K11" s="419"/>
    </row>
    <row r="12" spans="1:13" ht="67.5" customHeight="1">
      <c r="A12" s="419"/>
      <c r="B12" s="135" t="s">
        <v>775</v>
      </c>
      <c r="C12" s="135" t="s">
        <v>1061</v>
      </c>
      <c r="D12" s="136" t="s">
        <v>776</v>
      </c>
      <c r="E12" s="136">
        <v>1</v>
      </c>
      <c r="F12" s="419"/>
      <c r="G12" s="419"/>
      <c r="H12" s="419"/>
      <c r="I12" s="139">
        <v>44564</v>
      </c>
      <c r="J12" s="139">
        <v>44925</v>
      </c>
      <c r="K12" s="419"/>
    </row>
    <row r="13" spans="1:13" ht="67.5" customHeight="1">
      <c r="A13" s="419"/>
      <c r="B13" s="135" t="s">
        <v>1083</v>
      </c>
      <c r="C13" s="135" t="s">
        <v>1084</v>
      </c>
      <c r="D13" s="136" t="s">
        <v>938</v>
      </c>
      <c r="E13" s="136">
        <v>1</v>
      </c>
      <c r="F13" s="419"/>
      <c r="G13" s="419"/>
      <c r="H13" s="419"/>
      <c r="I13" s="139">
        <v>44593</v>
      </c>
      <c r="J13" s="139">
        <v>44742</v>
      </c>
      <c r="K13" s="419"/>
    </row>
    <row r="14" spans="1:13" ht="67.5" customHeight="1">
      <c r="A14" s="419"/>
      <c r="B14" s="135" t="s">
        <v>1085</v>
      </c>
      <c r="C14" s="135" t="s">
        <v>1086</v>
      </c>
      <c r="D14" s="136" t="s">
        <v>1087</v>
      </c>
      <c r="E14" s="136">
        <v>1</v>
      </c>
      <c r="F14" s="419"/>
      <c r="G14" s="419"/>
      <c r="H14" s="419"/>
      <c r="I14" s="139">
        <v>44713</v>
      </c>
      <c r="J14" s="139">
        <v>44926</v>
      </c>
      <c r="K14" s="419"/>
    </row>
    <row r="15" spans="1:13" ht="82.5" customHeight="1">
      <c r="A15" s="419"/>
      <c r="B15" s="135" t="s">
        <v>777</v>
      </c>
      <c r="C15" s="135" t="s">
        <v>778</v>
      </c>
      <c r="D15" s="290" t="s">
        <v>779</v>
      </c>
      <c r="E15" s="136">
        <v>2</v>
      </c>
      <c r="F15" s="419"/>
      <c r="G15" s="419"/>
      <c r="H15" s="419"/>
      <c r="I15" s="139">
        <v>44837</v>
      </c>
      <c r="J15" s="139">
        <v>44895</v>
      </c>
      <c r="K15" s="419"/>
    </row>
    <row r="16" spans="1:13" ht="30" customHeight="1">
      <c r="A16" s="137"/>
      <c r="B16" s="137"/>
      <c r="C16" s="137"/>
      <c r="D16" s="137"/>
      <c r="E16" s="137"/>
      <c r="F16" s="137"/>
      <c r="G16" s="137"/>
      <c r="H16" s="137"/>
      <c r="I16" s="137"/>
      <c r="J16" s="137"/>
      <c r="K16" s="137"/>
      <c r="L16" s="138"/>
      <c r="M16" s="138"/>
    </row>
    <row r="17" spans="1:13" ht="48" customHeight="1">
      <c r="A17" s="138"/>
      <c r="B17" s="138"/>
      <c r="C17" s="138"/>
      <c r="D17" s="138"/>
      <c r="E17" s="138"/>
      <c r="F17" s="138"/>
      <c r="G17" s="138"/>
      <c r="H17" s="138"/>
      <c r="I17" s="138"/>
      <c r="J17" s="138"/>
      <c r="K17" s="138"/>
      <c r="L17" s="138"/>
      <c r="M17" s="138"/>
    </row>
    <row r="18" spans="1:13" ht="41.25" customHeight="1">
      <c r="A18" s="138"/>
      <c r="B18" s="138"/>
      <c r="C18" s="138"/>
      <c r="D18" s="138"/>
      <c r="E18" s="138"/>
      <c r="F18" s="138"/>
      <c r="G18" s="138"/>
      <c r="H18" s="138"/>
      <c r="I18" s="138"/>
      <c r="J18" s="138"/>
      <c r="K18" s="138"/>
      <c r="L18" s="138"/>
      <c r="M18" s="138"/>
    </row>
    <row r="19" spans="1:13" ht="41.25" customHeight="1">
      <c r="A19" s="138"/>
      <c r="B19" s="138"/>
      <c r="C19" s="138"/>
      <c r="D19" s="138"/>
      <c r="E19" s="138"/>
      <c r="F19" s="138"/>
      <c r="G19" s="138"/>
      <c r="H19" s="138"/>
      <c r="I19" s="138"/>
      <c r="J19" s="138"/>
      <c r="K19" s="138"/>
      <c r="L19" s="138"/>
      <c r="M19" s="138"/>
    </row>
    <row r="20" spans="1:13" ht="41.25" customHeight="1">
      <c r="A20" s="138"/>
      <c r="B20" s="138"/>
      <c r="C20" s="138"/>
      <c r="D20" s="138"/>
      <c r="E20" s="138"/>
      <c r="F20" s="138"/>
      <c r="G20" s="138"/>
      <c r="H20" s="138"/>
      <c r="I20" s="138"/>
      <c r="J20" s="138"/>
      <c r="K20" s="138"/>
      <c r="L20" s="138"/>
      <c r="M20" s="138"/>
    </row>
    <row r="21" spans="1:13" ht="41.25" customHeight="1">
      <c r="A21" s="138"/>
      <c r="B21" s="138"/>
      <c r="C21" s="138"/>
      <c r="D21" s="138"/>
      <c r="E21" s="138"/>
      <c r="F21" s="138"/>
      <c r="G21" s="138"/>
      <c r="H21" s="138"/>
      <c r="I21" s="138"/>
      <c r="J21" s="138"/>
      <c r="K21" s="138"/>
      <c r="L21" s="138"/>
      <c r="M21" s="138"/>
    </row>
    <row r="22" spans="1:13" ht="33.75" customHeight="1">
      <c r="A22" s="138"/>
      <c r="B22" s="138"/>
      <c r="C22" s="138"/>
      <c r="D22" s="138"/>
      <c r="E22" s="138"/>
      <c r="F22" s="138"/>
      <c r="G22" s="138"/>
      <c r="H22" s="138"/>
      <c r="I22" s="138"/>
      <c r="J22" s="138"/>
      <c r="K22" s="138"/>
      <c r="L22" s="138"/>
      <c r="M22" s="138"/>
    </row>
    <row r="23" spans="1:13" ht="46.5" customHeight="1">
      <c r="A23" s="138"/>
      <c r="B23" s="138"/>
      <c r="C23" s="138"/>
      <c r="D23" s="138"/>
      <c r="E23" s="138"/>
      <c r="F23" s="138"/>
      <c r="G23" s="138"/>
      <c r="H23" s="138"/>
      <c r="I23" s="138"/>
      <c r="J23" s="138"/>
      <c r="K23" s="138"/>
      <c r="L23" s="138"/>
      <c r="M23" s="138"/>
    </row>
    <row r="24" spans="1:13" ht="52.5" customHeight="1">
      <c r="A24" s="138"/>
      <c r="B24" s="138"/>
      <c r="C24" s="138"/>
      <c r="D24" s="138"/>
      <c r="E24" s="138"/>
      <c r="F24" s="138"/>
      <c r="G24" s="138"/>
      <c r="H24" s="138"/>
      <c r="I24" s="138"/>
      <c r="J24" s="138"/>
      <c r="K24" s="138"/>
      <c r="L24" s="138"/>
      <c r="M24" s="138"/>
    </row>
    <row r="25" spans="1:13" ht="52.5" customHeight="1">
      <c r="A25" s="138"/>
      <c r="B25" s="138"/>
      <c r="C25" s="138"/>
      <c r="D25" s="138"/>
      <c r="E25" s="138"/>
      <c r="F25" s="138"/>
      <c r="G25" s="138"/>
      <c r="H25" s="138"/>
      <c r="I25" s="138"/>
      <c r="J25" s="138"/>
      <c r="K25" s="138"/>
      <c r="L25" s="138"/>
      <c r="M25" s="138"/>
    </row>
    <row r="26" spans="1:13" ht="52.5" customHeight="1">
      <c r="A26" s="138"/>
      <c r="B26" s="138"/>
      <c r="C26" s="138"/>
      <c r="D26" s="138"/>
      <c r="E26" s="138"/>
      <c r="F26" s="138"/>
      <c r="G26" s="138"/>
      <c r="H26" s="138"/>
      <c r="I26" s="138"/>
      <c r="J26" s="138"/>
      <c r="K26" s="138"/>
      <c r="L26" s="138"/>
      <c r="M26" s="138"/>
    </row>
    <row r="27" spans="1:13" ht="25.5" customHeight="1">
      <c r="A27" s="138"/>
      <c r="B27" s="138"/>
      <c r="C27" s="138"/>
      <c r="D27" s="138"/>
      <c r="E27" s="138"/>
      <c r="F27" s="138"/>
      <c r="G27" s="138"/>
      <c r="H27" s="138"/>
      <c r="I27" s="138"/>
      <c r="J27" s="138"/>
      <c r="K27" s="138"/>
      <c r="L27" s="138"/>
      <c r="M27" s="138"/>
    </row>
    <row r="28" spans="1:13" ht="51" customHeight="1">
      <c r="A28" s="138"/>
      <c r="B28" s="138"/>
      <c r="C28" s="138"/>
      <c r="D28" s="138"/>
      <c r="E28" s="138"/>
      <c r="F28" s="138"/>
      <c r="G28" s="138"/>
      <c r="H28" s="138"/>
      <c r="I28" s="138"/>
      <c r="J28" s="138"/>
      <c r="K28" s="138"/>
      <c r="L28" s="138"/>
      <c r="M28" s="138"/>
    </row>
    <row r="29" spans="1:13" ht="37.5" customHeight="1">
      <c r="A29" s="138"/>
      <c r="B29" s="138"/>
      <c r="C29" s="138"/>
      <c r="D29" s="138"/>
      <c r="E29" s="138"/>
      <c r="F29" s="138"/>
      <c r="G29" s="138"/>
      <c r="H29" s="138"/>
      <c r="I29" s="138"/>
      <c r="J29" s="138"/>
      <c r="K29" s="138"/>
      <c r="L29" s="138"/>
      <c r="M29" s="138"/>
    </row>
    <row r="30" spans="1:13" ht="37.5" customHeight="1">
      <c r="A30" s="138"/>
      <c r="B30" s="138"/>
      <c r="C30" s="138"/>
      <c r="D30" s="138"/>
      <c r="E30" s="138"/>
      <c r="F30" s="138"/>
      <c r="G30" s="138"/>
      <c r="H30" s="138"/>
      <c r="I30" s="138"/>
      <c r="J30" s="138"/>
      <c r="K30" s="138"/>
      <c r="L30" s="138"/>
      <c r="M30" s="138"/>
    </row>
    <row r="31" spans="1:13" ht="37.5" customHeight="1">
      <c r="A31" s="138"/>
      <c r="B31" s="138"/>
      <c r="C31" s="138"/>
      <c r="D31" s="138"/>
      <c r="E31" s="138"/>
      <c r="F31" s="138"/>
      <c r="G31" s="138"/>
      <c r="H31" s="138"/>
      <c r="I31" s="138"/>
      <c r="J31" s="138"/>
      <c r="K31" s="138"/>
      <c r="L31" s="138"/>
      <c r="M31" s="138"/>
    </row>
    <row r="32" spans="1:13" ht="37.5" customHeight="1">
      <c r="A32" s="138"/>
      <c r="B32" s="138"/>
      <c r="C32" s="138"/>
      <c r="D32" s="138"/>
      <c r="E32" s="138"/>
      <c r="F32" s="138"/>
      <c r="G32" s="138"/>
      <c r="H32" s="138"/>
      <c r="I32" s="138"/>
      <c r="J32" s="138"/>
      <c r="K32" s="138"/>
      <c r="L32" s="138"/>
      <c r="M32" s="138"/>
    </row>
    <row r="33" spans="1:13" ht="25.5" customHeight="1">
      <c r="A33" s="138"/>
      <c r="B33" s="138"/>
      <c r="C33" s="138"/>
      <c r="D33" s="138"/>
      <c r="E33" s="138"/>
      <c r="F33" s="138"/>
      <c r="G33" s="138"/>
      <c r="H33" s="138"/>
      <c r="I33" s="138"/>
      <c r="J33" s="138"/>
      <c r="K33" s="138"/>
      <c r="L33" s="138"/>
      <c r="M33" s="138"/>
    </row>
    <row r="34" spans="1:13" ht="51" customHeight="1">
      <c r="A34" s="138"/>
      <c r="B34" s="138"/>
      <c r="C34" s="138"/>
      <c r="D34" s="138"/>
      <c r="E34" s="138"/>
      <c r="F34" s="138"/>
      <c r="G34" s="138"/>
      <c r="H34" s="138"/>
      <c r="I34" s="138"/>
      <c r="J34" s="138"/>
      <c r="K34" s="138"/>
      <c r="L34" s="138"/>
      <c r="M34" s="138"/>
    </row>
    <row r="35" spans="1:13" ht="27.75" customHeight="1">
      <c r="A35" s="138"/>
      <c r="B35" s="138"/>
      <c r="C35" s="138"/>
      <c r="D35" s="138"/>
      <c r="E35" s="138"/>
      <c r="F35" s="138"/>
      <c r="G35" s="138"/>
      <c r="H35" s="138"/>
      <c r="I35" s="138"/>
      <c r="J35" s="138"/>
      <c r="K35" s="138"/>
      <c r="L35" s="138"/>
      <c r="M35" s="138"/>
    </row>
    <row r="36" spans="1:13" ht="27.75" customHeight="1">
      <c r="A36" s="138"/>
      <c r="B36" s="138"/>
      <c r="C36" s="138"/>
      <c r="D36" s="138"/>
      <c r="E36" s="138"/>
      <c r="F36" s="138"/>
      <c r="G36" s="138"/>
      <c r="H36" s="138"/>
      <c r="I36" s="138"/>
      <c r="J36" s="138"/>
      <c r="K36" s="138"/>
      <c r="L36" s="138"/>
      <c r="M36" s="138"/>
    </row>
    <row r="37" spans="1:13" ht="27.75" customHeight="1">
      <c r="A37" s="138"/>
      <c r="B37" s="138"/>
      <c r="C37" s="138"/>
      <c r="D37" s="138"/>
      <c r="E37" s="138"/>
      <c r="F37" s="138"/>
      <c r="G37" s="138"/>
      <c r="H37" s="138"/>
      <c r="I37" s="138"/>
      <c r="J37" s="138"/>
      <c r="K37" s="138"/>
      <c r="L37" s="138"/>
      <c r="M37" s="138"/>
    </row>
    <row r="38" spans="1:13" ht="27.75" customHeight="1">
      <c r="A38" s="138"/>
      <c r="B38" s="138"/>
      <c r="C38" s="138"/>
      <c r="D38" s="138"/>
      <c r="E38" s="138"/>
      <c r="F38" s="138"/>
      <c r="G38" s="138"/>
      <c r="H38" s="138"/>
      <c r="I38" s="138"/>
      <c r="J38" s="138"/>
      <c r="K38" s="138"/>
      <c r="L38" s="138"/>
      <c r="M38" s="138"/>
    </row>
    <row r="39" spans="1:13" ht="27.75" customHeight="1">
      <c r="A39" s="138"/>
      <c r="B39" s="138"/>
      <c r="C39" s="138"/>
      <c r="D39" s="138"/>
      <c r="E39" s="138"/>
      <c r="F39" s="138"/>
      <c r="G39" s="138"/>
      <c r="H39" s="138"/>
      <c r="I39" s="138"/>
      <c r="J39" s="138"/>
      <c r="K39" s="138"/>
      <c r="L39" s="138"/>
      <c r="M39" s="138"/>
    </row>
    <row r="40" spans="1:13" ht="27.75" customHeight="1">
      <c r="A40" s="138"/>
      <c r="B40" s="138"/>
      <c r="C40" s="138"/>
      <c r="D40" s="138"/>
      <c r="E40" s="138"/>
      <c r="F40" s="138"/>
      <c r="G40" s="138"/>
      <c r="H40" s="138"/>
      <c r="I40" s="138"/>
      <c r="J40" s="138"/>
      <c r="K40" s="138"/>
      <c r="L40" s="138"/>
      <c r="M40" s="138"/>
    </row>
    <row r="41" spans="1:13" ht="27.75" customHeight="1">
      <c r="A41" s="138"/>
      <c r="B41" s="138"/>
      <c r="C41" s="138"/>
      <c r="D41" s="138"/>
      <c r="E41" s="138"/>
      <c r="F41" s="138"/>
      <c r="G41" s="138"/>
      <c r="H41" s="138"/>
      <c r="I41" s="138"/>
      <c r="J41" s="138"/>
      <c r="K41" s="138"/>
      <c r="L41" s="138"/>
      <c r="M41" s="138"/>
    </row>
    <row r="42" spans="1:13" ht="27.75" customHeight="1">
      <c r="A42" s="138"/>
      <c r="B42" s="138"/>
      <c r="C42" s="138"/>
      <c r="D42" s="138"/>
      <c r="E42" s="138"/>
      <c r="F42" s="138"/>
      <c r="G42" s="138"/>
      <c r="H42" s="138"/>
      <c r="I42" s="138"/>
      <c r="J42" s="138"/>
      <c r="K42" s="138"/>
      <c r="L42" s="138"/>
      <c r="M42" s="138"/>
    </row>
    <row r="43" spans="1:13" ht="27.75" customHeight="1">
      <c r="A43" s="138"/>
      <c r="B43" s="138"/>
      <c r="C43" s="138"/>
      <c r="D43" s="138"/>
      <c r="E43" s="138"/>
      <c r="F43" s="138"/>
      <c r="G43" s="138"/>
      <c r="H43" s="138"/>
      <c r="I43" s="138"/>
      <c r="J43" s="138"/>
      <c r="K43" s="138"/>
      <c r="L43" s="138"/>
      <c r="M43" s="138"/>
    </row>
    <row r="44" spans="1:13" ht="27.75" customHeight="1">
      <c r="A44" s="138"/>
      <c r="B44" s="138"/>
      <c r="C44" s="138"/>
      <c r="D44" s="138"/>
      <c r="E44" s="138"/>
      <c r="F44" s="138"/>
      <c r="G44" s="138"/>
      <c r="H44" s="138"/>
      <c r="I44" s="138"/>
      <c r="J44" s="138"/>
      <c r="K44" s="138"/>
      <c r="L44" s="138"/>
      <c r="M44" s="138"/>
    </row>
    <row r="45" spans="1:13" ht="99.95" customHeight="1">
      <c r="A45" s="138"/>
      <c r="B45" s="138"/>
      <c r="C45" s="138"/>
      <c r="D45" s="138"/>
      <c r="E45" s="138"/>
      <c r="F45" s="138"/>
      <c r="G45" s="138"/>
      <c r="H45" s="138"/>
      <c r="I45" s="138"/>
      <c r="J45" s="138"/>
      <c r="K45" s="138"/>
      <c r="L45" s="138"/>
      <c r="M45" s="138"/>
    </row>
  </sheetData>
  <sheetProtection algorithmName="SHA-512" hashValue="WHspWdpiwsVANVJ1GLwU4KJVB+4atWVZGPMar/biJMpTQ8JRHnNoE+VZ85w5+ChJL3CZKXO//5KaKAnnq1OlEA==" saltValue="5jF4zbw7q27mEH9atwuqYQ==" spinCount="100000" sheet="1" objects="1" scenarios="1"/>
  <mergeCells count="6">
    <mergeCell ref="K6:K15"/>
    <mergeCell ref="C2:G4"/>
    <mergeCell ref="A6:A15"/>
    <mergeCell ref="F6:F15"/>
    <mergeCell ref="G6:G15"/>
    <mergeCell ref="H6:H15"/>
  </mergeCells>
  <printOptions horizontalCentered="1" verticalCentered="1"/>
  <pageMargins left="0" right="0" top="0" bottom="0" header="0" footer="0"/>
  <pageSetup paperSize="5"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908B-EFB2-4A54-816D-D668A3E6695D}">
  <sheetPr>
    <tabColor theme="9" tint="-0.249977111117893"/>
  </sheetPr>
  <dimension ref="B2:L8"/>
  <sheetViews>
    <sheetView showGridLines="0" zoomScale="55" zoomScaleNormal="55" workbookViewId="0"/>
  </sheetViews>
  <sheetFormatPr baseColWidth="10" defaultColWidth="11.42578125" defaultRowHeight="15"/>
  <cols>
    <col min="1" max="1" width="1.42578125" customWidth="1"/>
    <col min="2" max="3" width="35.42578125" customWidth="1"/>
    <col min="4" max="4" width="87" customWidth="1"/>
    <col min="5" max="5" width="41.140625" customWidth="1"/>
    <col min="6" max="6" width="25.85546875" customWidth="1"/>
    <col min="7" max="7" width="20.5703125" customWidth="1"/>
    <col min="8" max="8" width="18" customWidth="1"/>
    <col min="9" max="9" width="20.85546875" customWidth="1"/>
    <col min="10" max="10" width="15.140625" customWidth="1"/>
    <col min="11" max="11" width="15.28515625" customWidth="1"/>
    <col min="12" max="12" width="17.28515625" customWidth="1"/>
  </cols>
  <sheetData>
    <row r="2" spans="2:12" s="65" customFormat="1" ht="50.25">
      <c r="B2" s="140"/>
      <c r="C2" s="141"/>
      <c r="D2" s="142"/>
      <c r="E2" s="142"/>
      <c r="F2" s="142"/>
      <c r="G2" s="143"/>
      <c r="H2" s="143"/>
      <c r="I2" s="143"/>
      <c r="J2" s="143"/>
      <c r="K2" s="143"/>
      <c r="L2" s="144"/>
    </row>
    <row r="3" spans="2:12" s="65" customFormat="1" ht="86.25" customHeight="1">
      <c r="B3" s="145"/>
      <c r="C3" s="146"/>
      <c r="D3" s="422" t="s">
        <v>780</v>
      </c>
      <c r="E3" s="422"/>
      <c r="F3" s="422"/>
      <c r="G3" s="422"/>
      <c r="H3" s="422"/>
      <c r="I3" s="422"/>
      <c r="J3" s="95"/>
      <c r="K3" s="95"/>
      <c r="L3" s="147"/>
    </row>
    <row r="4" spans="2:12" s="65" customFormat="1" ht="20.25" customHeight="1">
      <c r="B4" s="145"/>
      <c r="C4" s="146"/>
      <c r="D4" s="148"/>
      <c r="E4" s="148"/>
      <c r="F4" s="148"/>
      <c r="G4" s="95"/>
      <c r="H4" s="95"/>
      <c r="I4" s="95"/>
      <c r="J4" s="95"/>
      <c r="K4" s="95"/>
      <c r="L4" s="147"/>
    </row>
    <row r="5" spans="2:12">
      <c r="B5" s="149"/>
      <c r="C5" s="150"/>
      <c r="D5" s="150"/>
      <c r="E5" s="150"/>
      <c r="F5" s="150"/>
      <c r="G5" s="150"/>
      <c r="H5" s="150"/>
      <c r="I5" s="150"/>
      <c r="J5" s="150"/>
      <c r="K5" s="150"/>
      <c r="L5" s="151"/>
    </row>
    <row r="6" spans="2:12" ht="74.25" customHeight="1">
      <c r="B6" s="75" t="s">
        <v>514</v>
      </c>
      <c r="C6" s="75" t="s">
        <v>6</v>
      </c>
      <c r="D6" s="75" t="s">
        <v>7</v>
      </c>
      <c r="E6" s="75" t="s">
        <v>752</v>
      </c>
      <c r="F6" s="75" t="s">
        <v>9</v>
      </c>
      <c r="G6" s="75" t="s">
        <v>515</v>
      </c>
      <c r="H6" s="75" t="s">
        <v>781</v>
      </c>
      <c r="I6" s="75" t="s">
        <v>755</v>
      </c>
      <c r="J6" s="76" t="s">
        <v>10</v>
      </c>
      <c r="K6" s="76" t="s">
        <v>11</v>
      </c>
      <c r="L6" s="75" t="s">
        <v>13</v>
      </c>
    </row>
    <row r="7" spans="2:12" ht="148.5" customHeight="1">
      <c r="B7" s="118" t="s">
        <v>782</v>
      </c>
      <c r="C7" s="152" t="s">
        <v>783</v>
      </c>
      <c r="D7" s="152" t="s">
        <v>784</v>
      </c>
      <c r="E7" s="152" t="s">
        <v>785</v>
      </c>
      <c r="F7" s="152">
        <v>2</v>
      </c>
      <c r="G7" s="118" t="s">
        <v>759</v>
      </c>
      <c r="H7" s="118" t="s">
        <v>760</v>
      </c>
      <c r="I7" s="118" t="s">
        <v>761</v>
      </c>
      <c r="J7" s="87">
        <v>44564</v>
      </c>
      <c r="K7" s="87">
        <v>44925</v>
      </c>
      <c r="L7" s="153"/>
    </row>
    <row r="8" spans="2:12">
      <c r="B8" s="154"/>
      <c r="C8" s="154"/>
      <c r="D8" s="154"/>
      <c r="E8" s="154"/>
      <c r="F8" s="154"/>
      <c r="G8" s="154"/>
      <c r="H8" s="154"/>
      <c r="I8" s="154"/>
      <c r="J8" s="154"/>
      <c r="K8" s="154"/>
      <c r="L8" s="154"/>
    </row>
  </sheetData>
  <sheetProtection algorithmName="SHA-512" hashValue="eQMzp7d77iETuCFRXQ8N7boubnncQTbktI2zY/wvkmgUi7HnzkllnS5cL/wE5tt9xMKrm7etIqNIN/yUjaJgfg==" saltValue="oz07LPppsLm6sTwQ4u5UgQ==" spinCount="100000" sheet="1" objects="1" scenarios="1"/>
  <mergeCells count="1">
    <mergeCell ref="D3:I3"/>
  </mergeCells>
  <printOptions horizontalCentered="1" verticalCentered="1"/>
  <pageMargins left="0" right="0" top="0" bottom="0" header="0" footer="0"/>
  <pageSetup paperSize="5"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CEC47-947B-4F7C-A77D-98ED73EB0CAF}">
  <sheetPr>
    <tabColor theme="9" tint="-0.249977111117893"/>
  </sheetPr>
  <dimension ref="A1:L7"/>
  <sheetViews>
    <sheetView showGridLines="0" zoomScale="85" zoomScaleNormal="85" workbookViewId="0">
      <selection activeCell="C7" sqref="C7"/>
    </sheetView>
  </sheetViews>
  <sheetFormatPr baseColWidth="10" defaultColWidth="11.42578125" defaultRowHeight="15"/>
  <cols>
    <col min="1" max="2" width="27.85546875" customWidth="1"/>
    <col min="3" max="3" width="46.85546875" customWidth="1"/>
    <col min="4" max="4" width="16.85546875" customWidth="1"/>
    <col min="5" max="5" width="11.42578125" customWidth="1"/>
    <col min="6" max="6" width="15.85546875" customWidth="1"/>
    <col min="7" max="7" width="15.42578125" customWidth="1"/>
    <col min="8" max="8" width="13.7109375" customWidth="1"/>
    <col min="9" max="9" width="11.28515625" bestFit="1" customWidth="1"/>
    <col min="10" max="10" width="12" customWidth="1"/>
    <col min="11" max="11" width="13.42578125" customWidth="1"/>
  </cols>
  <sheetData>
    <row r="1" spans="1:12" s="65" customFormat="1" ht="24" customHeight="1">
      <c r="A1" s="140"/>
      <c r="B1" s="172"/>
      <c r="C1" s="141"/>
      <c r="D1" s="141"/>
      <c r="E1" s="141"/>
      <c r="F1" s="142"/>
      <c r="G1" s="143"/>
      <c r="H1" s="143"/>
      <c r="I1" s="143"/>
      <c r="J1" s="143"/>
      <c r="K1" s="144"/>
      <c r="L1" s="95"/>
    </row>
    <row r="2" spans="1:12" s="65" customFormat="1" ht="50.25">
      <c r="A2" s="145"/>
      <c r="C2" s="422" t="s">
        <v>796</v>
      </c>
      <c r="D2" s="422"/>
      <c r="E2" s="422"/>
      <c r="F2" s="422"/>
      <c r="G2" s="422"/>
      <c r="H2" s="95"/>
      <c r="I2" s="95"/>
      <c r="J2" s="95"/>
      <c r="K2" s="147"/>
      <c r="L2" s="95"/>
    </row>
    <row r="3" spans="1:12" s="65" customFormat="1" ht="48" customHeight="1">
      <c r="A3" s="145"/>
      <c r="C3" s="422"/>
      <c r="D3" s="422"/>
      <c r="E3" s="422"/>
      <c r="F3" s="422"/>
      <c r="G3" s="422"/>
      <c r="H3" s="95"/>
      <c r="I3" s="95"/>
      <c r="J3" s="95"/>
      <c r="K3" s="147"/>
      <c r="L3" s="95"/>
    </row>
    <row r="4" spans="1:12" s="65" customFormat="1" ht="30.75" customHeight="1">
      <c r="A4" s="145"/>
      <c r="C4" s="95"/>
      <c r="D4" s="95"/>
      <c r="E4" s="95"/>
      <c r="F4" s="95"/>
      <c r="G4" s="95"/>
      <c r="H4" s="95"/>
      <c r="I4" s="95"/>
      <c r="J4" s="95"/>
      <c r="K4" s="147"/>
      <c r="L4" s="95"/>
    </row>
    <row r="5" spans="1:12">
      <c r="A5" s="149"/>
      <c r="B5" s="150"/>
      <c r="C5" s="150"/>
      <c r="D5" s="150"/>
      <c r="E5" s="150"/>
      <c r="F5" s="150"/>
      <c r="G5" s="150"/>
      <c r="H5" s="150"/>
      <c r="I5" s="150"/>
      <c r="J5" s="150"/>
      <c r="K5" s="151"/>
    </row>
    <row r="6" spans="1:12" ht="51.75" customHeight="1">
      <c r="A6" s="75" t="s">
        <v>514</v>
      </c>
      <c r="B6" s="75" t="s">
        <v>6</v>
      </c>
      <c r="C6" s="75" t="s">
        <v>7</v>
      </c>
      <c r="D6" s="75" t="s">
        <v>8</v>
      </c>
      <c r="E6" s="75" t="s">
        <v>9</v>
      </c>
      <c r="F6" s="75" t="s">
        <v>515</v>
      </c>
      <c r="G6" s="75" t="s">
        <v>781</v>
      </c>
      <c r="H6" s="75" t="s">
        <v>755</v>
      </c>
      <c r="I6" s="76" t="s">
        <v>10</v>
      </c>
      <c r="J6" s="76" t="s">
        <v>11</v>
      </c>
      <c r="K6" s="75" t="s">
        <v>13</v>
      </c>
    </row>
    <row r="7" spans="1:12" ht="87" customHeight="1">
      <c r="A7" s="173" t="s">
        <v>782</v>
      </c>
      <c r="B7" s="174" t="s">
        <v>797</v>
      </c>
      <c r="C7" s="174" t="s">
        <v>1062</v>
      </c>
      <c r="D7" s="174" t="s">
        <v>798</v>
      </c>
      <c r="E7" s="174">
        <v>1</v>
      </c>
      <c r="F7" s="173" t="s">
        <v>759</v>
      </c>
      <c r="G7" s="173" t="s">
        <v>760</v>
      </c>
      <c r="H7" s="175" t="s">
        <v>761</v>
      </c>
      <c r="I7" s="176">
        <v>44564</v>
      </c>
      <c r="J7" s="176">
        <v>44925</v>
      </c>
      <c r="K7" s="177" t="s">
        <v>553</v>
      </c>
    </row>
  </sheetData>
  <sheetProtection algorithmName="SHA-512" hashValue="1oQyFEhhLfRE6o7uHCsDgUX/mVIb43w+5sdsPAhgzv8NPJzWVu2ymwKu8SpBQkWyuQucE08mCHvzRzlG7YbypQ==" saltValue="dN1Wu63fd3qNvI0QSopAUw==" spinCount="100000" sheet="1" objects="1" scenarios="1"/>
  <mergeCells count="1">
    <mergeCell ref="C2:G3"/>
  </mergeCells>
  <printOptions horizontalCentered="1" verticalCentered="1"/>
  <pageMargins left="0" right="0" top="0" bottom="0" header="0" footer="0"/>
  <pageSetup paperSize="5"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8398-458E-4533-9986-0757371ABAC9}">
  <sheetPr>
    <tabColor theme="9" tint="-0.249977111117893"/>
  </sheetPr>
  <dimension ref="A1:L9"/>
  <sheetViews>
    <sheetView showGridLines="0" zoomScale="80" zoomScaleNormal="80" workbookViewId="0">
      <selection activeCell="F5" sqref="F5"/>
    </sheetView>
  </sheetViews>
  <sheetFormatPr baseColWidth="10" defaultColWidth="11.42578125" defaultRowHeight="15"/>
  <cols>
    <col min="1" max="1" width="16.28515625" customWidth="1"/>
    <col min="2" max="2" width="21.28515625" customWidth="1"/>
    <col min="3" max="3" width="49.85546875" customWidth="1"/>
    <col min="4" max="4" width="33.42578125" customWidth="1"/>
    <col min="5" max="5" width="12.28515625" customWidth="1"/>
    <col min="6" max="6" width="18" customWidth="1"/>
    <col min="7" max="7" width="17.85546875" customWidth="1"/>
    <col min="8" max="8" width="17.5703125" customWidth="1"/>
    <col min="9" max="9" width="14.5703125" style="171" customWidth="1"/>
    <col min="10" max="10" width="13.5703125" style="171" customWidth="1"/>
    <col min="11" max="11" width="19.140625" customWidth="1"/>
  </cols>
  <sheetData>
    <row r="1" spans="1:12" s="65" customFormat="1" ht="30" customHeight="1">
      <c r="A1" s="79"/>
      <c r="B1" s="68"/>
      <c r="C1" s="155"/>
      <c r="D1" s="155"/>
      <c r="E1" s="155"/>
      <c r="F1" s="156"/>
      <c r="G1" s="157"/>
      <c r="H1" s="157"/>
      <c r="I1" s="158"/>
      <c r="J1" s="158"/>
      <c r="K1" s="159"/>
      <c r="L1" s="95"/>
    </row>
    <row r="2" spans="1:12" s="65" customFormat="1" ht="50.25">
      <c r="A2" s="160"/>
      <c r="C2" s="425" t="s">
        <v>786</v>
      </c>
      <c r="D2" s="425"/>
      <c r="E2" s="425"/>
      <c r="F2" s="425"/>
      <c r="G2" s="425"/>
      <c r="H2" s="95"/>
      <c r="I2" s="161"/>
      <c r="J2" s="161"/>
      <c r="K2" s="96"/>
      <c r="L2" s="95"/>
    </row>
    <row r="3" spans="1:12" s="65" customFormat="1" ht="42" customHeight="1">
      <c r="A3" s="160"/>
      <c r="C3" s="425"/>
      <c r="D3" s="425"/>
      <c r="E3" s="425"/>
      <c r="F3" s="425"/>
      <c r="G3" s="425"/>
      <c r="H3" s="95"/>
      <c r="I3" s="161"/>
      <c r="J3" s="161"/>
      <c r="K3" s="96"/>
      <c r="L3" s="95"/>
    </row>
    <row r="4" spans="1:12" s="78" customFormat="1" ht="23.25" customHeight="1">
      <c r="A4" s="162"/>
      <c r="B4" s="163"/>
      <c r="C4" s="164"/>
      <c r="D4" s="164"/>
      <c r="E4" s="164"/>
      <c r="F4" s="165"/>
      <c r="G4" s="166"/>
      <c r="H4" s="166"/>
      <c r="I4" s="167"/>
      <c r="J4" s="167"/>
      <c r="K4" s="168"/>
      <c r="L4" s="95"/>
    </row>
    <row r="5" spans="1:12" ht="83.25" customHeight="1">
      <c r="A5" s="104" t="s">
        <v>514</v>
      </c>
      <c r="B5" s="105" t="s">
        <v>787</v>
      </c>
      <c r="C5" s="105" t="s">
        <v>7</v>
      </c>
      <c r="D5" s="105" t="s">
        <v>8</v>
      </c>
      <c r="E5" s="105" t="s">
        <v>9</v>
      </c>
      <c r="F5" s="105" t="s">
        <v>515</v>
      </c>
      <c r="G5" s="105" t="s">
        <v>781</v>
      </c>
      <c r="H5" s="105" t="s">
        <v>755</v>
      </c>
      <c r="I5" s="106" t="s">
        <v>10</v>
      </c>
      <c r="J5" s="106" t="s">
        <v>11</v>
      </c>
      <c r="K5" s="107" t="s">
        <v>13</v>
      </c>
    </row>
    <row r="6" spans="1:12" s="129" customFormat="1" ht="70.5" customHeight="1">
      <c r="A6" s="426" t="s">
        <v>756</v>
      </c>
      <c r="B6" s="135" t="s">
        <v>788</v>
      </c>
      <c r="C6" s="135" t="s">
        <v>1063</v>
      </c>
      <c r="D6" s="136" t="s">
        <v>789</v>
      </c>
      <c r="E6" s="136">
        <v>1</v>
      </c>
      <c r="F6" s="419" t="s">
        <v>759</v>
      </c>
      <c r="G6" s="419" t="s">
        <v>760</v>
      </c>
      <c r="H6" s="419" t="s">
        <v>761</v>
      </c>
      <c r="I6" s="87">
        <v>44564</v>
      </c>
      <c r="J6" s="87">
        <v>44925</v>
      </c>
      <c r="K6" s="423" t="s">
        <v>762</v>
      </c>
    </row>
    <row r="7" spans="1:12" s="129" customFormat="1" ht="75.75" customHeight="1">
      <c r="A7" s="426"/>
      <c r="B7" s="135" t="s">
        <v>790</v>
      </c>
      <c r="C7" s="135" t="s">
        <v>1064</v>
      </c>
      <c r="D7" s="136" t="s">
        <v>791</v>
      </c>
      <c r="E7" s="136">
        <v>1</v>
      </c>
      <c r="F7" s="419"/>
      <c r="G7" s="419"/>
      <c r="H7" s="419"/>
      <c r="I7" s="87">
        <v>44564</v>
      </c>
      <c r="J7" s="87">
        <v>44925</v>
      </c>
      <c r="K7" s="423"/>
    </row>
    <row r="8" spans="1:12" s="129" customFormat="1" ht="76.5" customHeight="1">
      <c r="A8" s="426"/>
      <c r="B8" s="135" t="s">
        <v>792</v>
      </c>
      <c r="C8" s="135" t="s">
        <v>1065</v>
      </c>
      <c r="D8" s="136" t="s">
        <v>793</v>
      </c>
      <c r="E8" s="136">
        <v>1</v>
      </c>
      <c r="F8" s="419"/>
      <c r="G8" s="419"/>
      <c r="H8" s="419"/>
      <c r="I8" s="87">
        <v>44564</v>
      </c>
      <c r="J8" s="87">
        <v>44925</v>
      </c>
      <c r="K8" s="423"/>
    </row>
    <row r="9" spans="1:12" s="129" customFormat="1" ht="65.25" customHeight="1" thickBot="1">
      <c r="A9" s="427"/>
      <c r="B9" s="169" t="s">
        <v>794</v>
      </c>
      <c r="C9" s="169" t="s">
        <v>1066</v>
      </c>
      <c r="D9" s="170" t="s">
        <v>795</v>
      </c>
      <c r="E9" s="170">
        <v>1</v>
      </c>
      <c r="F9" s="428"/>
      <c r="G9" s="428"/>
      <c r="H9" s="428"/>
      <c r="I9" s="87">
        <v>44564</v>
      </c>
      <c r="J9" s="87">
        <v>44925</v>
      </c>
      <c r="K9" s="424"/>
    </row>
  </sheetData>
  <sheetProtection algorithmName="SHA-512" hashValue="1pJSiPjPqcdnrYGa5p3weVo8zDCMD2yZYMN3yLoaOjutsE0Ky0E/VBWhgMx6E49EFoxwBsxIoJV2+DmT4xU+JQ==" saltValue="tVcHFBzkYDNz/fTV3gWz6Q==" spinCount="100000" sheet="1" objects="1" scenarios="1"/>
  <mergeCells count="6">
    <mergeCell ref="K6:K9"/>
    <mergeCell ref="C2:G3"/>
    <mergeCell ref="A6:A9"/>
    <mergeCell ref="F6:F9"/>
    <mergeCell ref="G6:G9"/>
    <mergeCell ref="H6:H9"/>
  </mergeCells>
  <printOptions horizontalCentered="1" verticalCentered="1"/>
  <pageMargins left="0" right="0" top="0" bottom="0" header="0" footer="0"/>
  <pageSetup paperSize="5"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60414-F1C5-40C3-AC80-A38CAD4E3073}">
  <sheetPr>
    <tabColor theme="9" tint="-0.249977111117893"/>
  </sheetPr>
  <dimension ref="A1:L73"/>
  <sheetViews>
    <sheetView showGridLines="0" zoomScale="70" zoomScaleNormal="70" workbookViewId="0"/>
  </sheetViews>
  <sheetFormatPr baseColWidth="10" defaultColWidth="11.42578125" defaultRowHeight="15"/>
  <cols>
    <col min="1" max="1" width="22.85546875" customWidth="1"/>
    <col min="2" max="2" width="49" customWidth="1"/>
    <col min="3" max="3" width="41.140625" customWidth="1"/>
    <col min="4" max="4" width="20.42578125" customWidth="1"/>
    <col min="5" max="5" width="16.42578125" customWidth="1"/>
    <col min="6" max="6" width="18.140625" customWidth="1"/>
    <col min="7" max="7" width="20.140625" bestFit="1" customWidth="1"/>
    <col min="8" max="8" width="19.7109375" customWidth="1"/>
    <col min="9" max="9" width="13.5703125" customWidth="1"/>
    <col min="10" max="10" width="14.140625" customWidth="1"/>
    <col min="11" max="11" width="15.7109375" customWidth="1"/>
  </cols>
  <sheetData>
    <row r="1" spans="1:12" s="65" customFormat="1" ht="13.5" customHeight="1">
      <c r="A1" s="79"/>
      <c r="B1" s="68"/>
      <c r="C1" s="155"/>
      <c r="D1" s="155"/>
      <c r="E1" s="155"/>
      <c r="F1" s="156"/>
      <c r="G1" s="157"/>
      <c r="H1" s="157"/>
      <c r="I1" s="157"/>
      <c r="J1" s="157"/>
      <c r="K1" s="159"/>
      <c r="L1" s="95"/>
    </row>
    <row r="2" spans="1:12" s="65" customFormat="1" ht="13.5" customHeight="1">
      <c r="A2" s="160"/>
      <c r="C2" s="429" t="s">
        <v>799</v>
      </c>
      <c r="D2" s="429"/>
      <c r="E2" s="429"/>
      <c r="F2" s="429"/>
      <c r="G2" s="429"/>
      <c r="H2" s="429"/>
      <c r="I2" s="95"/>
      <c r="J2" s="95"/>
      <c r="K2" s="96"/>
      <c r="L2" s="95"/>
    </row>
    <row r="3" spans="1:12" s="65" customFormat="1" ht="13.5" customHeight="1">
      <c r="A3" s="160"/>
      <c r="C3" s="429"/>
      <c r="D3" s="429"/>
      <c r="E3" s="429"/>
      <c r="F3" s="429"/>
      <c r="G3" s="429"/>
      <c r="H3" s="429"/>
      <c r="I3" s="95"/>
      <c r="J3" s="95"/>
      <c r="K3" s="96"/>
      <c r="L3" s="95"/>
    </row>
    <row r="4" spans="1:12" s="65" customFormat="1" ht="13.5" customHeight="1">
      <c r="A4" s="160"/>
      <c r="C4" s="429"/>
      <c r="D4" s="429"/>
      <c r="E4" s="429"/>
      <c r="F4" s="429"/>
      <c r="G4" s="429"/>
      <c r="H4" s="429"/>
      <c r="I4" s="95"/>
      <c r="J4" s="95"/>
      <c r="K4" s="96"/>
      <c r="L4" s="95"/>
    </row>
    <row r="5" spans="1:12" s="65" customFormat="1" ht="13.5" customHeight="1">
      <c r="A5" s="160"/>
      <c r="C5" s="429"/>
      <c r="D5" s="429"/>
      <c r="E5" s="429"/>
      <c r="F5" s="429"/>
      <c r="G5" s="429"/>
      <c r="H5" s="429"/>
      <c r="I5" s="95"/>
      <c r="J5" s="95"/>
      <c r="K5" s="96"/>
      <c r="L5" s="95"/>
    </row>
    <row r="6" spans="1:12" s="65" customFormat="1" ht="13.5" customHeight="1">
      <c r="A6" s="160"/>
      <c r="C6" s="429"/>
      <c r="D6" s="429"/>
      <c r="E6" s="429"/>
      <c r="F6" s="429"/>
      <c r="G6" s="429"/>
      <c r="H6" s="429"/>
      <c r="I6" s="95"/>
      <c r="J6" s="95"/>
      <c r="K6" s="96"/>
      <c r="L6" s="95"/>
    </row>
    <row r="7" spans="1:12" s="65" customFormat="1" ht="13.5" customHeight="1">
      <c r="A7" s="160"/>
      <c r="C7" s="429"/>
      <c r="D7" s="429"/>
      <c r="E7" s="429"/>
      <c r="F7" s="429"/>
      <c r="G7" s="429"/>
      <c r="H7" s="429"/>
      <c r="I7" s="95"/>
      <c r="J7" s="95"/>
      <c r="K7" s="96"/>
      <c r="L7" s="95"/>
    </row>
    <row r="8" spans="1:12" s="65" customFormat="1" ht="13.5" customHeight="1">
      <c r="A8" s="160"/>
      <c r="C8" s="429"/>
      <c r="D8" s="429"/>
      <c r="E8" s="429"/>
      <c r="F8" s="429"/>
      <c r="G8" s="429"/>
      <c r="H8" s="429"/>
      <c r="I8" s="95"/>
      <c r="J8" s="95"/>
      <c r="K8" s="96"/>
      <c r="L8" s="95"/>
    </row>
    <row r="9" spans="1:12" s="65" customFormat="1" ht="13.5" customHeight="1">
      <c r="A9" s="160"/>
      <c r="C9" s="95"/>
      <c r="D9" s="95"/>
      <c r="E9" s="95"/>
      <c r="F9" s="95"/>
      <c r="G9" s="95"/>
      <c r="H9" s="95"/>
      <c r="I9" s="95"/>
      <c r="J9" s="95"/>
      <c r="K9" s="96"/>
      <c r="L9" s="95"/>
    </row>
    <row r="10" spans="1:12" ht="27.75" customHeight="1">
      <c r="A10" s="133"/>
      <c r="K10" s="134"/>
    </row>
    <row r="11" spans="1:12" ht="57.75" customHeight="1">
      <c r="A11" s="104" t="s">
        <v>514</v>
      </c>
      <c r="B11" s="105" t="s">
        <v>6</v>
      </c>
      <c r="C11" s="105" t="s">
        <v>7</v>
      </c>
      <c r="D11" s="105" t="s">
        <v>8</v>
      </c>
      <c r="E11" s="105" t="s">
        <v>800</v>
      </c>
      <c r="F11" s="105" t="s">
        <v>515</v>
      </c>
      <c r="G11" s="105" t="s">
        <v>801</v>
      </c>
      <c r="H11" s="105" t="s">
        <v>755</v>
      </c>
      <c r="I11" s="106" t="s">
        <v>10</v>
      </c>
      <c r="J11" s="106" t="s">
        <v>11</v>
      </c>
      <c r="K11" s="107" t="s">
        <v>13</v>
      </c>
    </row>
    <row r="12" spans="1:12" s="178" customFormat="1" ht="88.5" customHeight="1">
      <c r="A12" s="430" t="s">
        <v>756</v>
      </c>
      <c r="B12" s="135" t="s">
        <v>802</v>
      </c>
      <c r="C12" s="136" t="s">
        <v>803</v>
      </c>
      <c r="D12" s="136" t="s">
        <v>1067</v>
      </c>
      <c r="E12" s="136">
        <v>1</v>
      </c>
      <c r="F12" s="419" t="s">
        <v>759</v>
      </c>
      <c r="G12" s="419" t="s">
        <v>760</v>
      </c>
      <c r="H12" s="419" t="s">
        <v>761</v>
      </c>
      <c r="I12" s="87">
        <v>44564</v>
      </c>
      <c r="J12" s="87">
        <v>44925</v>
      </c>
      <c r="K12" s="423" t="s">
        <v>762</v>
      </c>
    </row>
    <row r="13" spans="1:12" s="178" customFormat="1" ht="88.5" customHeight="1">
      <c r="A13" s="431"/>
      <c r="B13" s="135" t="s">
        <v>1068</v>
      </c>
      <c r="C13" s="136" t="s">
        <v>804</v>
      </c>
      <c r="D13" s="136" t="s">
        <v>805</v>
      </c>
      <c r="E13" s="136">
        <v>1</v>
      </c>
      <c r="F13" s="419"/>
      <c r="G13" s="419"/>
      <c r="H13" s="419"/>
      <c r="I13" s="87">
        <v>44564</v>
      </c>
      <c r="J13" s="87">
        <v>44925</v>
      </c>
      <c r="K13" s="423"/>
    </row>
    <row r="14" spans="1:12" s="178" customFormat="1" ht="88.5" customHeight="1">
      <c r="A14" s="432"/>
      <c r="B14" s="135" t="s">
        <v>806</v>
      </c>
      <c r="C14" s="136" t="s">
        <v>807</v>
      </c>
      <c r="D14" s="136" t="s">
        <v>808</v>
      </c>
      <c r="E14" s="136">
        <v>1</v>
      </c>
      <c r="F14" s="419"/>
      <c r="G14" s="419"/>
      <c r="H14" s="419"/>
      <c r="I14" s="87">
        <v>44564</v>
      </c>
      <c r="J14" s="87">
        <v>44925</v>
      </c>
      <c r="K14" s="423"/>
    </row>
    <row r="15" spans="1:12" s="180" customFormat="1" ht="46.5" customHeight="1">
      <c r="A15" s="179"/>
      <c r="B15" s="179"/>
      <c r="C15" s="179"/>
      <c r="D15" s="179"/>
      <c r="E15" s="179"/>
      <c r="F15" s="179"/>
      <c r="G15" s="179"/>
      <c r="H15" s="179"/>
      <c r="I15" s="179"/>
      <c r="J15" s="179"/>
      <c r="K15" s="179"/>
      <c r="L15" s="179"/>
    </row>
    <row r="16" spans="1:12" s="180" customFormat="1" ht="46.5" customHeight="1">
      <c r="A16" s="179"/>
      <c r="B16" s="179"/>
      <c r="C16" s="179"/>
      <c r="D16" s="179"/>
      <c r="E16" s="179"/>
      <c r="F16" s="179"/>
      <c r="G16" s="179"/>
      <c r="H16" s="179"/>
      <c r="I16" s="179"/>
      <c r="J16" s="179"/>
      <c r="K16" s="179"/>
      <c r="L16" s="179"/>
    </row>
    <row r="17" spans="1:12" s="180" customFormat="1" ht="46.5" customHeight="1">
      <c r="A17" s="179"/>
      <c r="B17" s="179"/>
      <c r="C17" s="179"/>
      <c r="D17" s="179"/>
      <c r="E17" s="179"/>
      <c r="F17" s="179"/>
      <c r="G17" s="179"/>
      <c r="H17" s="179"/>
      <c r="I17" s="179"/>
      <c r="J17" s="179"/>
      <c r="K17" s="179"/>
      <c r="L17" s="179"/>
    </row>
    <row r="18" spans="1:12" s="180" customFormat="1" ht="46.5" customHeight="1">
      <c r="A18" s="179"/>
      <c r="B18" s="179"/>
      <c r="C18" s="179"/>
      <c r="D18" s="179"/>
      <c r="E18" s="179"/>
      <c r="F18" s="179"/>
      <c r="G18" s="179"/>
      <c r="H18" s="179"/>
      <c r="I18" s="179"/>
      <c r="J18" s="179"/>
      <c r="K18" s="179"/>
      <c r="L18" s="179"/>
    </row>
    <row r="19" spans="1:12" s="180" customFormat="1" ht="63.75" customHeight="1">
      <c r="A19" s="179"/>
      <c r="B19" s="179"/>
      <c r="C19" s="179"/>
      <c r="D19" s="179"/>
      <c r="E19" s="179"/>
      <c r="F19" s="179"/>
      <c r="G19" s="179"/>
      <c r="H19" s="179"/>
      <c r="I19" s="179"/>
      <c r="J19" s="179"/>
      <c r="K19" s="179"/>
      <c r="L19" s="179"/>
    </row>
    <row r="20" spans="1:12" s="180" customFormat="1" ht="46.5" customHeight="1">
      <c r="A20" s="179"/>
      <c r="B20" s="179"/>
      <c r="C20" s="179"/>
      <c r="D20" s="179"/>
      <c r="E20" s="179"/>
      <c r="F20" s="179"/>
      <c r="G20" s="179"/>
      <c r="H20" s="179"/>
      <c r="I20" s="179"/>
      <c r="J20" s="179"/>
      <c r="K20" s="179"/>
      <c r="L20" s="179"/>
    </row>
    <row r="21" spans="1:12" s="180" customFormat="1" ht="46.5" customHeight="1">
      <c r="A21" s="179"/>
      <c r="B21" s="179"/>
      <c r="C21" s="179"/>
      <c r="D21" s="179"/>
      <c r="E21" s="179"/>
      <c r="F21" s="179"/>
      <c r="G21" s="179"/>
      <c r="H21" s="179"/>
      <c r="I21" s="179"/>
      <c r="J21" s="179"/>
      <c r="K21" s="179"/>
      <c r="L21" s="179"/>
    </row>
    <row r="22" spans="1:12" s="180" customFormat="1" ht="46.5" customHeight="1">
      <c r="A22" s="179"/>
      <c r="B22" s="179"/>
      <c r="C22" s="179"/>
      <c r="D22" s="179"/>
      <c r="E22" s="179"/>
      <c r="F22" s="179"/>
      <c r="G22" s="179"/>
      <c r="H22" s="179"/>
      <c r="I22" s="179"/>
      <c r="J22" s="179"/>
      <c r="K22" s="179"/>
      <c r="L22" s="179"/>
    </row>
    <row r="23" spans="1:12" s="180" customFormat="1" ht="46.5" customHeight="1">
      <c r="A23" s="179"/>
      <c r="B23" s="179"/>
      <c r="C23" s="179"/>
      <c r="D23" s="179"/>
      <c r="E23" s="179"/>
      <c r="F23" s="179"/>
      <c r="G23" s="179"/>
      <c r="H23" s="179"/>
      <c r="I23" s="179"/>
      <c r="J23" s="179"/>
      <c r="K23" s="179"/>
      <c r="L23" s="179"/>
    </row>
    <row r="24" spans="1:12" s="180" customFormat="1" ht="46.5" customHeight="1">
      <c r="A24" s="179"/>
      <c r="B24" s="179"/>
      <c r="C24" s="179"/>
      <c r="D24" s="179"/>
      <c r="E24" s="179"/>
      <c r="F24" s="179"/>
      <c r="G24" s="179"/>
      <c r="H24" s="179"/>
      <c r="I24" s="179"/>
      <c r="J24" s="179"/>
      <c r="K24" s="179"/>
      <c r="L24" s="179"/>
    </row>
    <row r="25" spans="1:12" s="180" customFormat="1" ht="46.5" customHeight="1">
      <c r="A25" s="179"/>
      <c r="B25" s="179"/>
      <c r="C25" s="179"/>
      <c r="D25" s="179"/>
      <c r="E25" s="179"/>
      <c r="F25" s="179"/>
      <c r="G25" s="179"/>
      <c r="H25" s="179"/>
      <c r="I25" s="179"/>
      <c r="J25" s="179"/>
      <c r="K25" s="179"/>
      <c r="L25" s="179"/>
    </row>
    <row r="26" spans="1:12" s="180" customFormat="1" ht="46.5" customHeight="1">
      <c r="A26" s="179"/>
      <c r="B26" s="179"/>
      <c r="C26" s="179"/>
      <c r="D26" s="179"/>
      <c r="E26" s="179"/>
      <c r="F26" s="179"/>
      <c r="G26" s="179"/>
      <c r="H26" s="179"/>
      <c r="I26" s="179"/>
      <c r="J26" s="179"/>
      <c r="K26" s="179"/>
      <c r="L26" s="179"/>
    </row>
    <row r="27" spans="1:12" s="180" customFormat="1" ht="55.5" customHeight="1">
      <c r="A27" s="179"/>
      <c r="B27" s="179"/>
      <c r="C27" s="179"/>
      <c r="D27" s="179"/>
      <c r="E27" s="179"/>
      <c r="F27" s="179"/>
      <c r="G27" s="179"/>
      <c r="H27" s="179"/>
      <c r="I27" s="179"/>
      <c r="J27" s="179"/>
      <c r="K27" s="179"/>
      <c r="L27" s="179"/>
    </row>
    <row r="28" spans="1:12" s="180" customFormat="1" ht="46.5" customHeight="1">
      <c r="A28" s="179"/>
      <c r="B28" s="179"/>
      <c r="C28" s="179"/>
      <c r="D28" s="179"/>
      <c r="E28" s="179"/>
      <c r="F28" s="179"/>
      <c r="G28" s="179"/>
      <c r="H28" s="179"/>
      <c r="I28" s="179"/>
      <c r="J28" s="179"/>
      <c r="K28" s="179"/>
      <c r="L28" s="179"/>
    </row>
    <row r="29" spans="1:12" s="180" customFormat="1" ht="46.5" customHeight="1">
      <c r="A29" s="179"/>
      <c r="B29" s="179"/>
      <c r="C29" s="179"/>
      <c r="D29" s="179"/>
      <c r="E29" s="179"/>
      <c r="F29" s="179"/>
      <c r="G29" s="179"/>
      <c r="H29" s="179"/>
      <c r="I29" s="179"/>
      <c r="J29" s="179"/>
      <c r="K29" s="179"/>
      <c r="L29" s="179"/>
    </row>
    <row r="30" spans="1:12" s="180" customFormat="1" ht="46.5" customHeight="1">
      <c r="A30" s="179"/>
      <c r="B30" s="179"/>
      <c r="C30" s="179"/>
      <c r="D30" s="179"/>
      <c r="E30" s="179"/>
      <c r="F30" s="179"/>
      <c r="G30" s="179"/>
      <c r="H30" s="179"/>
      <c r="I30" s="179"/>
      <c r="J30" s="179"/>
      <c r="K30" s="179"/>
      <c r="L30" s="179"/>
    </row>
    <row r="31" spans="1:12" s="180" customFormat="1" ht="46.5" customHeight="1">
      <c r="A31" s="179"/>
      <c r="B31" s="179"/>
      <c r="C31" s="179"/>
      <c r="D31" s="179"/>
      <c r="E31" s="179"/>
      <c r="F31" s="179"/>
      <c r="G31" s="179"/>
      <c r="H31" s="179"/>
      <c r="I31" s="179"/>
      <c r="J31" s="179"/>
      <c r="K31" s="179"/>
      <c r="L31" s="179"/>
    </row>
    <row r="32" spans="1:12" s="180" customFormat="1" ht="46.5" customHeight="1">
      <c r="A32" s="179"/>
      <c r="B32" s="179"/>
      <c r="C32" s="179"/>
      <c r="D32" s="179"/>
      <c r="E32" s="179"/>
      <c r="F32" s="179"/>
      <c r="G32" s="179"/>
      <c r="H32" s="179"/>
      <c r="I32" s="179"/>
      <c r="J32" s="179"/>
      <c r="K32" s="179"/>
      <c r="L32" s="179"/>
    </row>
    <row r="33" spans="1:12" s="180" customFormat="1" ht="46.5" customHeight="1">
      <c r="A33" s="179"/>
      <c r="B33" s="179"/>
      <c r="C33" s="179"/>
      <c r="D33" s="179"/>
      <c r="E33" s="179"/>
      <c r="F33" s="179"/>
      <c r="G33" s="179"/>
      <c r="H33" s="179"/>
      <c r="I33" s="179"/>
      <c r="J33" s="179"/>
      <c r="K33" s="179"/>
      <c r="L33" s="179"/>
    </row>
    <row r="34" spans="1:12" s="180" customFormat="1" ht="46.5" customHeight="1">
      <c r="A34" s="179"/>
      <c r="B34" s="179"/>
      <c r="C34" s="179"/>
      <c r="D34" s="179"/>
      <c r="E34" s="179"/>
      <c r="F34" s="179"/>
      <c r="G34" s="179"/>
      <c r="H34" s="179"/>
      <c r="I34" s="179"/>
      <c r="J34" s="179"/>
      <c r="K34" s="179"/>
      <c r="L34" s="179"/>
    </row>
    <row r="35" spans="1:12" s="180" customFormat="1" ht="46.5" customHeight="1">
      <c r="A35" s="179"/>
      <c r="B35" s="179"/>
      <c r="C35" s="179"/>
      <c r="D35" s="179"/>
      <c r="E35" s="179"/>
      <c r="F35" s="179"/>
      <c r="G35" s="179"/>
      <c r="H35" s="179"/>
      <c r="I35" s="179"/>
      <c r="J35" s="179"/>
      <c r="K35" s="179"/>
      <c r="L35" s="179"/>
    </row>
    <row r="36" spans="1:12" s="180" customFormat="1" ht="46.5" customHeight="1">
      <c r="A36" s="179"/>
      <c r="B36" s="179"/>
      <c r="C36" s="179"/>
      <c r="D36" s="179"/>
      <c r="E36" s="179"/>
      <c r="F36" s="179"/>
      <c r="G36" s="179"/>
      <c r="H36" s="179"/>
      <c r="I36" s="179"/>
      <c r="J36" s="179"/>
      <c r="K36" s="179"/>
      <c r="L36" s="179"/>
    </row>
    <row r="37" spans="1:12" s="180" customFormat="1" ht="46.5" customHeight="1">
      <c r="A37" s="179"/>
      <c r="B37" s="179"/>
      <c r="C37" s="179"/>
      <c r="D37" s="179"/>
      <c r="E37" s="179"/>
      <c r="F37" s="179"/>
      <c r="G37" s="179"/>
      <c r="H37" s="179"/>
      <c r="I37" s="179"/>
      <c r="J37" s="179"/>
      <c r="K37" s="179"/>
      <c r="L37" s="179"/>
    </row>
    <row r="38" spans="1:12" s="180" customFormat="1" ht="46.5" customHeight="1">
      <c r="A38" s="179"/>
      <c r="B38" s="179"/>
      <c r="C38" s="179"/>
      <c r="D38" s="179"/>
      <c r="E38" s="179"/>
      <c r="F38" s="179"/>
      <c r="G38" s="179"/>
      <c r="H38" s="179"/>
      <c r="I38" s="179"/>
      <c r="J38" s="179"/>
      <c r="K38" s="179"/>
      <c r="L38" s="179"/>
    </row>
    <row r="39" spans="1:12" s="180" customFormat="1" ht="46.5" customHeight="1">
      <c r="A39" s="179"/>
      <c r="B39" s="179"/>
      <c r="C39" s="179"/>
      <c r="D39" s="179"/>
      <c r="E39" s="179"/>
      <c r="F39" s="179"/>
      <c r="G39" s="179"/>
      <c r="H39" s="179"/>
      <c r="I39" s="179"/>
      <c r="J39" s="179"/>
      <c r="K39" s="179"/>
      <c r="L39" s="179"/>
    </row>
    <row r="40" spans="1:12" s="180" customFormat="1" ht="46.5" customHeight="1">
      <c r="A40" s="179"/>
      <c r="B40" s="179"/>
      <c r="C40" s="179"/>
      <c r="D40" s="179"/>
      <c r="E40" s="179"/>
      <c r="F40" s="179"/>
      <c r="G40" s="179"/>
      <c r="H40" s="179"/>
      <c r="I40" s="179"/>
      <c r="J40" s="179"/>
      <c r="K40" s="179"/>
      <c r="L40" s="179"/>
    </row>
    <row r="41" spans="1:12" s="180" customFormat="1" ht="46.5" customHeight="1">
      <c r="A41" s="179"/>
      <c r="B41" s="179"/>
      <c r="C41" s="179"/>
      <c r="D41" s="179"/>
      <c r="E41" s="179"/>
      <c r="F41" s="179"/>
      <c r="G41" s="179"/>
      <c r="H41" s="179"/>
      <c r="I41" s="179"/>
      <c r="J41" s="179"/>
      <c r="K41" s="179"/>
      <c r="L41" s="179"/>
    </row>
    <row r="42" spans="1:12" s="180" customFormat="1" ht="46.5" customHeight="1">
      <c r="A42" s="179"/>
      <c r="B42" s="179"/>
      <c r="C42" s="179"/>
      <c r="D42" s="179"/>
      <c r="E42" s="179"/>
      <c r="F42" s="179"/>
      <c r="G42" s="179"/>
      <c r="H42" s="179"/>
      <c r="I42" s="179"/>
      <c r="J42" s="179"/>
      <c r="K42" s="179"/>
      <c r="L42" s="179"/>
    </row>
    <row r="43" spans="1:12" s="180" customFormat="1" ht="46.5" customHeight="1">
      <c r="A43" s="179"/>
      <c r="B43" s="179"/>
      <c r="C43" s="179"/>
      <c r="D43" s="179"/>
      <c r="E43" s="179"/>
      <c r="F43" s="179"/>
      <c r="G43" s="179"/>
      <c r="H43" s="179"/>
      <c r="I43" s="179"/>
      <c r="J43" s="179"/>
      <c r="K43" s="179"/>
      <c r="L43" s="179"/>
    </row>
    <row r="44" spans="1:12" s="180" customFormat="1" ht="46.5" customHeight="1">
      <c r="A44" s="179"/>
      <c r="B44" s="179"/>
      <c r="C44" s="179"/>
      <c r="D44" s="179"/>
      <c r="E44" s="179"/>
      <c r="F44" s="179"/>
      <c r="G44" s="179"/>
      <c r="H44" s="179"/>
      <c r="I44" s="179"/>
      <c r="J44" s="179"/>
      <c r="K44" s="179"/>
      <c r="L44" s="179"/>
    </row>
    <row r="45" spans="1:12" s="180" customFormat="1" ht="46.5" customHeight="1">
      <c r="A45" s="179"/>
      <c r="B45" s="179"/>
      <c r="C45" s="179"/>
      <c r="D45" s="179"/>
      <c r="E45" s="179"/>
      <c r="F45" s="179"/>
      <c r="G45" s="179"/>
      <c r="H45" s="179"/>
      <c r="I45" s="179"/>
      <c r="J45" s="179"/>
      <c r="K45" s="179"/>
      <c r="L45" s="179"/>
    </row>
    <row r="46" spans="1:12" s="180" customFormat="1" ht="46.5" customHeight="1">
      <c r="A46" s="179"/>
      <c r="B46" s="179"/>
      <c r="C46" s="179"/>
      <c r="D46" s="179"/>
      <c r="E46" s="179"/>
      <c r="F46" s="179"/>
      <c r="G46" s="179"/>
      <c r="H46" s="179"/>
      <c r="I46" s="179"/>
      <c r="J46" s="179"/>
      <c r="K46" s="179"/>
      <c r="L46" s="179"/>
    </row>
    <row r="47" spans="1:12" s="180" customFormat="1" ht="46.5" customHeight="1">
      <c r="A47" s="179"/>
      <c r="B47" s="179"/>
      <c r="C47" s="179"/>
      <c r="D47" s="179"/>
      <c r="E47" s="179"/>
      <c r="F47" s="179"/>
      <c r="G47" s="179"/>
      <c r="H47" s="179"/>
      <c r="I47" s="179"/>
      <c r="J47" s="179"/>
      <c r="K47" s="179"/>
      <c r="L47" s="179"/>
    </row>
    <row r="48" spans="1:12" s="180" customFormat="1" ht="61.5" customHeight="1">
      <c r="A48" s="179"/>
      <c r="B48" s="179"/>
      <c r="C48" s="179"/>
      <c r="D48" s="179"/>
      <c r="E48" s="179"/>
      <c r="F48" s="179"/>
      <c r="G48" s="179"/>
      <c r="H48" s="179"/>
      <c r="I48" s="179"/>
      <c r="J48" s="179"/>
      <c r="K48" s="179"/>
      <c r="L48" s="179"/>
    </row>
    <row r="49" spans="1:12" s="180" customFormat="1" ht="69.75" customHeight="1">
      <c r="A49" s="179"/>
      <c r="B49" s="179"/>
      <c r="C49" s="179"/>
      <c r="D49" s="179"/>
      <c r="E49" s="179"/>
      <c r="F49" s="179"/>
      <c r="G49" s="179"/>
      <c r="H49" s="179"/>
      <c r="I49" s="179"/>
      <c r="J49" s="179"/>
      <c r="K49" s="179"/>
      <c r="L49" s="179"/>
    </row>
    <row r="50" spans="1:12" s="180" customFormat="1" ht="46.5" customHeight="1">
      <c r="A50" s="179"/>
      <c r="B50" s="179"/>
      <c r="C50" s="179"/>
      <c r="D50" s="179"/>
      <c r="E50" s="179"/>
      <c r="F50" s="179"/>
      <c r="G50" s="179"/>
      <c r="H50" s="179"/>
      <c r="I50" s="179"/>
      <c r="J50" s="179"/>
      <c r="K50" s="179"/>
      <c r="L50" s="179"/>
    </row>
    <row r="51" spans="1:12" s="180" customFormat="1" ht="46.5" customHeight="1">
      <c r="A51" s="179"/>
      <c r="B51" s="179"/>
      <c r="C51" s="179"/>
      <c r="D51" s="179"/>
      <c r="E51" s="179"/>
      <c r="F51" s="179"/>
      <c r="G51" s="179"/>
      <c r="H51" s="179"/>
      <c r="I51" s="179"/>
      <c r="J51" s="179"/>
      <c r="K51" s="179"/>
      <c r="L51" s="179"/>
    </row>
    <row r="52" spans="1:12" s="180" customFormat="1" ht="57" customHeight="1">
      <c r="A52" s="179"/>
      <c r="B52" s="179"/>
      <c r="C52" s="179"/>
      <c r="D52" s="179"/>
      <c r="E52" s="179"/>
      <c r="F52" s="179"/>
      <c r="G52" s="179"/>
      <c r="H52" s="179"/>
      <c r="I52" s="179"/>
      <c r="J52" s="179"/>
      <c r="K52" s="179"/>
      <c r="L52" s="179"/>
    </row>
    <row r="53" spans="1:12" s="180" customFormat="1" ht="46.5" customHeight="1">
      <c r="A53" s="179"/>
      <c r="B53" s="179"/>
      <c r="C53" s="179"/>
      <c r="D53" s="179"/>
      <c r="E53" s="179"/>
      <c r="F53" s="179"/>
      <c r="G53" s="179"/>
      <c r="H53" s="179"/>
      <c r="I53" s="179"/>
      <c r="J53" s="179"/>
      <c r="K53" s="179"/>
      <c r="L53" s="179"/>
    </row>
    <row r="54" spans="1:12" s="180" customFormat="1" ht="46.5" customHeight="1">
      <c r="A54" s="179"/>
      <c r="B54" s="179"/>
      <c r="C54" s="179"/>
      <c r="D54" s="179"/>
      <c r="E54" s="179"/>
      <c r="F54" s="179"/>
      <c r="G54" s="179"/>
      <c r="H54" s="179"/>
      <c r="I54" s="179"/>
      <c r="J54" s="179"/>
      <c r="K54" s="179"/>
      <c r="L54" s="179"/>
    </row>
    <row r="55" spans="1:12" s="180" customFormat="1" ht="46.5" customHeight="1">
      <c r="A55" s="179"/>
      <c r="B55" s="179"/>
      <c r="C55" s="179"/>
      <c r="D55" s="179"/>
      <c r="E55" s="179"/>
      <c r="F55" s="179"/>
      <c r="G55" s="179"/>
      <c r="H55" s="179"/>
      <c r="I55" s="179"/>
      <c r="J55" s="179"/>
      <c r="K55" s="179"/>
      <c r="L55" s="179"/>
    </row>
    <row r="56" spans="1:12" s="180" customFormat="1" ht="46.5" customHeight="1">
      <c r="A56" s="179"/>
      <c r="B56" s="179"/>
      <c r="C56" s="179"/>
      <c r="D56" s="179"/>
      <c r="E56" s="179"/>
      <c r="F56" s="179"/>
      <c r="G56" s="179"/>
      <c r="H56" s="179"/>
      <c r="I56" s="179"/>
      <c r="J56" s="179"/>
      <c r="K56" s="179"/>
      <c r="L56" s="179"/>
    </row>
    <row r="57" spans="1:12" s="180" customFormat="1" ht="46.5" customHeight="1">
      <c r="A57" s="179"/>
      <c r="B57" s="179"/>
      <c r="C57" s="179"/>
      <c r="D57" s="179"/>
      <c r="E57" s="179"/>
      <c r="F57" s="179"/>
      <c r="G57" s="179"/>
      <c r="H57" s="179"/>
      <c r="I57" s="179"/>
      <c r="J57" s="179"/>
      <c r="K57" s="179"/>
      <c r="L57" s="179"/>
    </row>
    <row r="58" spans="1:12" s="180" customFormat="1" ht="46.5" customHeight="1">
      <c r="A58" s="179"/>
      <c r="B58" s="179"/>
      <c r="C58" s="179"/>
      <c r="D58" s="179"/>
      <c r="E58" s="179"/>
      <c r="F58" s="179"/>
      <c r="G58" s="179"/>
      <c r="H58" s="179"/>
      <c r="I58" s="179"/>
      <c r="J58" s="179"/>
      <c r="K58" s="179"/>
      <c r="L58" s="179"/>
    </row>
    <row r="59" spans="1:12" s="180" customFormat="1" ht="46.5" customHeight="1">
      <c r="A59" s="179"/>
      <c r="B59" s="179"/>
      <c r="C59" s="179"/>
      <c r="D59" s="179"/>
      <c r="E59" s="179"/>
      <c r="F59" s="179"/>
      <c r="G59" s="179"/>
      <c r="H59" s="179"/>
      <c r="I59" s="179"/>
      <c r="J59" s="179"/>
      <c r="K59" s="179"/>
      <c r="L59" s="179"/>
    </row>
    <row r="60" spans="1:12" s="180" customFormat="1" ht="46.5" customHeight="1">
      <c r="A60" s="179"/>
      <c r="B60" s="179"/>
      <c r="C60" s="179"/>
      <c r="D60" s="179"/>
      <c r="E60" s="179"/>
      <c r="F60" s="179"/>
      <c r="G60" s="179"/>
      <c r="H60" s="179"/>
      <c r="I60" s="179"/>
      <c r="J60" s="179"/>
      <c r="K60" s="179"/>
      <c r="L60" s="179"/>
    </row>
    <row r="61" spans="1:12" s="180" customFormat="1" ht="46.5" customHeight="1">
      <c r="A61" s="179"/>
      <c r="B61" s="179"/>
      <c r="C61" s="179"/>
      <c r="D61" s="179"/>
      <c r="E61" s="179"/>
      <c r="F61" s="179"/>
      <c r="G61" s="179"/>
      <c r="H61" s="179"/>
      <c r="I61" s="179"/>
      <c r="J61" s="179"/>
      <c r="K61" s="179"/>
      <c r="L61" s="179"/>
    </row>
    <row r="62" spans="1:12" s="180" customFormat="1" ht="46.5" customHeight="1">
      <c r="A62" s="179"/>
      <c r="B62" s="179"/>
      <c r="C62" s="179"/>
      <c r="D62" s="179"/>
      <c r="E62" s="179"/>
      <c r="F62" s="179"/>
      <c r="G62" s="179"/>
      <c r="H62" s="179"/>
      <c r="I62" s="179"/>
      <c r="J62" s="179"/>
      <c r="K62" s="179"/>
      <c r="L62" s="179"/>
    </row>
    <row r="63" spans="1:12" s="180" customFormat="1" ht="46.5" customHeight="1">
      <c r="A63" s="179"/>
      <c r="B63" s="179"/>
      <c r="C63" s="179"/>
      <c r="D63" s="179"/>
      <c r="E63" s="179"/>
      <c r="F63" s="179"/>
      <c r="G63" s="179"/>
      <c r="H63" s="179"/>
      <c r="I63" s="179"/>
      <c r="J63" s="179"/>
      <c r="K63" s="179"/>
      <c r="L63" s="179"/>
    </row>
    <row r="64" spans="1:12" s="180" customFormat="1" ht="46.5" customHeight="1">
      <c r="A64" s="179"/>
      <c r="B64" s="179"/>
      <c r="C64" s="179"/>
      <c r="D64" s="179"/>
      <c r="E64" s="179"/>
      <c r="F64" s="179"/>
      <c r="G64" s="179"/>
      <c r="H64" s="179"/>
      <c r="I64" s="179"/>
      <c r="J64" s="179"/>
      <c r="K64" s="179"/>
      <c r="L64" s="179"/>
    </row>
    <row r="65" spans="1:12" ht="15" customHeight="1">
      <c r="A65" s="179"/>
      <c r="B65" s="179"/>
      <c r="C65" s="179"/>
      <c r="D65" s="179"/>
      <c r="E65" s="179"/>
      <c r="F65" s="179"/>
      <c r="G65" s="179"/>
      <c r="H65" s="179"/>
      <c r="I65" s="179"/>
      <c r="J65" s="179"/>
      <c r="K65" s="179"/>
      <c r="L65" s="179"/>
    </row>
    <row r="66" spans="1:12" ht="15" customHeight="1">
      <c r="A66" s="179"/>
      <c r="B66" s="179"/>
      <c r="C66" s="179"/>
      <c r="D66" s="179"/>
      <c r="E66" s="179"/>
      <c r="F66" s="179"/>
      <c r="G66" s="179"/>
      <c r="H66" s="179"/>
      <c r="I66" s="179"/>
      <c r="J66" s="179"/>
      <c r="K66" s="179"/>
      <c r="L66" s="179"/>
    </row>
    <row r="67" spans="1:12" ht="15" customHeight="1">
      <c r="A67" s="179"/>
      <c r="B67" s="179"/>
      <c r="C67" s="179"/>
      <c r="D67" s="179"/>
      <c r="E67" s="179"/>
      <c r="F67" s="179"/>
      <c r="G67" s="179"/>
      <c r="H67" s="179"/>
      <c r="I67" s="179"/>
      <c r="J67" s="179"/>
      <c r="K67" s="179"/>
      <c r="L67" s="179"/>
    </row>
    <row r="68" spans="1:12" ht="15" customHeight="1">
      <c r="A68" s="179"/>
      <c r="B68" s="179"/>
      <c r="C68" s="179"/>
      <c r="D68" s="179"/>
      <c r="E68" s="179"/>
      <c r="F68" s="179"/>
      <c r="G68" s="179"/>
      <c r="H68" s="179"/>
      <c r="I68" s="179"/>
      <c r="J68" s="179"/>
      <c r="K68" s="179"/>
      <c r="L68" s="179"/>
    </row>
    <row r="69" spans="1:12" ht="15" customHeight="1">
      <c r="A69" s="179"/>
      <c r="B69" s="179"/>
      <c r="C69" s="179"/>
      <c r="D69" s="179"/>
      <c r="E69" s="179"/>
      <c r="F69" s="179"/>
      <c r="G69" s="179"/>
      <c r="H69" s="179"/>
      <c r="I69" s="179"/>
      <c r="J69" s="179"/>
      <c r="K69" s="179"/>
      <c r="L69" s="179"/>
    </row>
    <row r="70" spans="1:12" ht="15" customHeight="1">
      <c r="A70" s="179"/>
      <c r="B70" s="179"/>
      <c r="C70" s="179"/>
      <c r="D70" s="179"/>
      <c r="E70" s="179"/>
      <c r="F70" s="179"/>
      <c r="G70" s="179"/>
      <c r="H70" s="179"/>
      <c r="I70" s="179"/>
      <c r="J70" s="179"/>
      <c r="K70" s="179"/>
      <c r="L70" s="179"/>
    </row>
    <row r="71" spans="1:12" ht="15" customHeight="1">
      <c r="A71" s="179"/>
      <c r="B71" s="179"/>
      <c r="C71" s="179"/>
      <c r="D71" s="179"/>
      <c r="E71" s="179"/>
      <c r="F71" s="179"/>
      <c r="G71" s="179"/>
      <c r="H71" s="179"/>
      <c r="I71" s="179"/>
      <c r="J71" s="179"/>
      <c r="K71" s="179"/>
      <c r="L71" s="179"/>
    </row>
    <row r="72" spans="1:12" ht="15" customHeight="1">
      <c r="A72" s="179"/>
      <c r="B72" s="179"/>
      <c r="C72" s="179"/>
      <c r="D72" s="179"/>
      <c r="E72" s="179"/>
      <c r="F72" s="179"/>
      <c r="G72" s="179"/>
      <c r="H72" s="179"/>
      <c r="I72" s="179"/>
      <c r="J72" s="179"/>
      <c r="K72" s="179"/>
      <c r="L72" s="179"/>
    </row>
    <row r="73" spans="1:12" ht="15" customHeight="1">
      <c r="A73" s="179"/>
      <c r="B73" s="179"/>
      <c r="C73" s="179"/>
      <c r="D73" s="179"/>
      <c r="E73" s="179"/>
      <c r="F73" s="179"/>
      <c r="G73" s="179"/>
      <c r="H73" s="179"/>
      <c r="I73" s="179"/>
      <c r="J73" s="179"/>
      <c r="K73" s="179"/>
      <c r="L73" s="179"/>
    </row>
  </sheetData>
  <sheetProtection algorithmName="SHA-512" hashValue="lyoDoVZwFaphgpWe9soMiHlFxqOtIyK02iwg/Z9p7AB8fmHOWZnLPBFDbtS0CGpas4ayeXS5wQTckV1Fcmkk5Q==" saltValue="yUV6CZYvQVRvunztRPXgjQ==" spinCount="100000" sheet="1" objects="1" scenarios="1"/>
  <mergeCells count="6">
    <mergeCell ref="K12:K14"/>
    <mergeCell ref="C2:H8"/>
    <mergeCell ref="A12:A14"/>
    <mergeCell ref="F12:F14"/>
    <mergeCell ref="G12:G14"/>
    <mergeCell ref="H12:H14"/>
  </mergeCells>
  <printOptions horizontalCentered="1" verticalCentered="1"/>
  <pageMargins left="0" right="0" top="0" bottom="0" header="0.31496062992125984" footer="0"/>
  <pageSetup paperSize="5"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vt:i4>
      </vt:variant>
    </vt:vector>
  </HeadingPairs>
  <TitlesOfParts>
    <vt:vector size="21" baseType="lpstr">
      <vt:lpstr>INTREGRACIÓN PLAN ACCIÓN ITRC</vt:lpstr>
      <vt:lpstr>PLAN DE ACCIÓN ANUAL</vt:lpstr>
      <vt:lpstr>Plan de Gasto Público</vt:lpstr>
      <vt:lpstr>PLAN DE ADQUISICIONES</vt:lpstr>
      <vt:lpstr>PETH</vt:lpstr>
      <vt:lpstr>Plan Anual de Vacantes</vt:lpstr>
      <vt:lpstr>Plan de Previsión RRHH</vt:lpstr>
      <vt:lpstr>Plan de Bienestar e Incentivos</vt:lpstr>
      <vt:lpstr>Plan de SG-STT</vt:lpstr>
      <vt:lpstr>PIC</vt:lpstr>
      <vt:lpstr>PINAR</vt:lpstr>
      <vt:lpstr>Plan de Conservación Documental</vt:lpstr>
      <vt:lpstr>PIGA</vt:lpstr>
      <vt:lpstr>PAAC</vt:lpstr>
      <vt:lpstr>Plan Estrat.TI - PETI 2022</vt:lpstr>
      <vt:lpstr>Plan Seg-Priv-Inf- SPI-2022</vt:lpstr>
      <vt:lpstr>Plan T. Riesgos MSPI-2022</vt:lpstr>
      <vt:lpstr>Plan Preserv-Digital-2022</vt:lpstr>
      <vt:lpstr>Plan Mto Servicios TI-2022</vt:lpstr>
      <vt:lpstr>PPCG</vt:lpstr>
      <vt:lpstr>'PLAN DE ADQUISICIONES'!Área_de_impresión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2022-03-09T18:09:27Z</cp:lastPrinted>
  <dcterms:created xsi:type="dcterms:W3CDTF">2021-12-20T15:59:49Z</dcterms:created>
  <dcterms:modified xsi:type="dcterms:W3CDTF">2022-09-29T15:00:46Z</dcterms:modified>
</cp:coreProperties>
</file>