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men\Downloads\"/>
    </mc:Choice>
  </mc:AlternateContent>
  <xr:revisionPtr revIDLastSave="0" documentId="13_ncr:1_{3DED8A8D-783A-4DA0-8BE7-F9EBEC110A39}" xr6:coauthVersionLast="47" xr6:coauthVersionMax="47" xr10:uidLastSave="{00000000-0000-0000-0000-000000000000}"/>
  <workbookProtection workbookAlgorithmName="SHA-512" workbookHashValue="4NydL0wE5I8EKgLs4inXZmmN6Lwf9oByXyVv+P91grhOUfcGX2SRNmRe61YOkO1TOPiCFFPR7CoE2JumkCW8eg==" workbookSaltValue="3aWP40bdzhNycsJIR2VcYQ==" workbookSpinCount="100000" lockStructure="1"/>
  <bookViews>
    <workbookView xWindow="-110" yWindow="-110" windowWidth="19420" windowHeight="10300" xr2:uid="{00000000-000D-0000-FFFF-FFFF00000000}"/>
  </bookViews>
  <sheets>
    <sheet name="Funcionario" sheetId="1" r:id="rId1"/>
    <sheet name="Parámetros" sheetId="2" state="hidden" r:id="rId2"/>
  </sheets>
  <definedNames>
    <definedName name="_xlnm.Print_Area" localSheetId="0">Funcionario!$B$4:$K$36</definedName>
    <definedName name="Horario">Parámetros!#REF!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" l="1"/>
  <c r="K58" i="1"/>
  <c r="I58" i="1"/>
  <c r="I52" i="1"/>
  <c r="K52" i="1" s="1"/>
  <c r="I28" i="1"/>
  <c r="K28" i="1" s="1"/>
  <c r="I45" i="1"/>
  <c r="K45" i="1" s="1"/>
  <c r="J45" i="1" s="1"/>
  <c r="I46" i="1"/>
  <c r="H46" i="1" s="1"/>
  <c r="I47" i="1"/>
  <c r="K47" i="1" s="1"/>
  <c r="J47" i="1" s="1"/>
  <c r="I48" i="1"/>
  <c r="H48" i="1" s="1"/>
  <c r="I49" i="1"/>
  <c r="K49" i="1" s="1"/>
  <c r="J49" i="1" s="1"/>
  <c r="I50" i="1"/>
  <c r="H50" i="1" s="1"/>
  <c r="I51" i="1"/>
  <c r="K51" i="1" s="1"/>
  <c r="J51" i="1" s="1"/>
  <c r="I53" i="1"/>
  <c r="K53" i="1" s="1"/>
  <c r="J53" i="1" s="1"/>
  <c r="I54" i="1"/>
  <c r="K54" i="1" s="1"/>
  <c r="J54" i="1" s="1"/>
  <c r="I55" i="1"/>
  <c r="K55" i="1" s="1"/>
  <c r="J55" i="1" s="1"/>
  <c r="I56" i="1"/>
  <c r="K56" i="1" s="1"/>
  <c r="J56" i="1" s="1"/>
  <c r="I57" i="1"/>
  <c r="K57" i="1" s="1"/>
  <c r="J57" i="1" s="1"/>
  <c r="I59" i="1"/>
  <c r="K59" i="1" s="1"/>
  <c r="J59" i="1" s="1"/>
  <c r="I60" i="1"/>
  <c r="K60" i="1" s="1"/>
  <c r="J60" i="1" s="1"/>
  <c r="I34" i="1"/>
  <c r="K34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H49" i="1" l="1"/>
  <c r="H47" i="1"/>
  <c r="H57" i="1"/>
  <c r="H56" i="1"/>
  <c r="J58" i="1"/>
  <c r="H58" i="1"/>
  <c r="J52" i="1"/>
  <c r="H52" i="1"/>
  <c r="J28" i="1"/>
  <c r="H28" i="1"/>
  <c r="H45" i="1"/>
  <c r="H54" i="1"/>
  <c r="H51" i="1"/>
  <c r="H59" i="1"/>
  <c r="H60" i="1"/>
  <c r="H55" i="1"/>
  <c r="K50" i="1"/>
  <c r="J50" i="1" s="1"/>
  <c r="H53" i="1"/>
  <c r="K48" i="1"/>
  <c r="J48" i="1" s="1"/>
  <c r="K46" i="1"/>
  <c r="J46" i="1" s="1"/>
  <c r="H34" i="1"/>
  <c r="J34" i="1"/>
  <c r="H38" i="1"/>
  <c r="H40" i="1"/>
  <c r="H41" i="1"/>
  <c r="H42" i="1"/>
  <c r="H43" i="1"/>
  <c r="H44" i="1"/>
  <c r="H39" i="1"/>
  <c r="H37" i="1"/>
  <c r="J37" i="1"/>
  <c r="J38" i="1"/>
  <c r="J39" i="1"/>
  <c r="J40" i="1"/>
  <c r="J41" i="1"/>
  <c r="J42" i="1"/>
  <c r="J43" i="1"/>
  <c r="J44" i="1"/>
  <c r="I12" i="1"/>
  <c r="I13" i="1"/>
  <c r="I14" i="1"/>
  <c r="I15" i="1"/>
  <c r="I16" i="1"/>
  <c r="I17" i="1"/>
  <c r="I18" i="1"/>
  <c r="K18" i="1" s="1"/>
  <c r="I19" i="1"/>
  <c r="I20" i="1"/>
  <c r="I21" i="1"/>
  <c r="I22" i="1"/>
  <c r="I23" i="1"/>
  <c r="I24" i="1"/>
  <c r="I25" i="1"/>
  <c r="I26" i="1"/>
  <c r="I27" i="1"/>
  <c r="I29" i="1"/>
  <c r="I30" i="1"/>
  <c r="I31" i="1"/>
  <c r="I32" i="1"/>
  <c r="I33" i="1"/>
  <c r="I35" i="1"/>
  <c r="I36" i="1"/>
  <c r="I11" i="1"/>
  <c r="R11" i="1"/>
  <c r="Q11" i="1" s="1"/>
  <c r="K11" i="1" l="1"/>
  <c r="M11" i="1" s="1"/>
  <c r="H35" i="1"/>
  <c r="K35" i="1"/>
  <c r="H32" i="1"/>
  <c r="K32" i="1"/>
  <c r="H30" i="1"/>
  <c r="K30" i="1"/>
  <c r="H26" i="1"/>
  <c r="K26" i="1"/>
  <c r="H24" i="1"/>
  <c r="K24" i="1"/>
  <c r="H22" i="1"/>
  <c r="K22" i="1"/>
  <c r="H20" i="1"/>
  <c r="K20" i="1"/>
  <c r="H19" i="1"/>
  <c r="K19" i="1"/>
  <c r="H17" i="1"/>
  <c r="K17" i="1"/>
  <c r="H15" i="1"/>
  <c r="K15" i="1"/>
  <c r="H13" i="1"/>
  <c r="K13" i="1"/>
  <c r="J13" i="1" s="1"/>
  <c r="H36" i="1"/>
  <c r="K36" i="1"/>
  <c r="H33" i="1"/>
  <c r="K33" i="1"/>
  <c r="H31" i="1"/>
  <c r="K31" i="1"/>
  <c r="H29" i="1"/>
  <c r="K29" i="1"/>
  <c r="H27" i="1"/>
  <c r="K27" i="1"/>
  <c r="H25" i="1"/>
  <c r="K25" i="1"/>
  <c r="H23" i="1"/>
  <c r="K23" i="1"/>
  <c r="H21" i="1"/>
  <c r="K21" i="1"/>
  <c r="H18" i="1"/>
  <c r="H16" i="1"/>
  <c r="K16" i="1"/>
  <c r="H14" i="1"/>
  <c r="K14" i="1"/>
  <c r="H12" i="1"/>
  <c r="K12" i="1"/>
  <c r="H11" i="1"/>
  <c r="T11" i="1"/>
  <c r="M12" i="1" l="1"/>
  <c r="L12" i="1" s="1"/>
  <c r="J11" i="1"/>
  <c r="U11" i="1"/>
  <c r="S11" i="1"/>
  <c r="X11" i="1"/>
  <c r="J12" i="1"/>
  <c r="L11" i="1"/>
  <c r="W11" i="1" l="1"/>
  <c r="M6" i="1"/>
  <c r="M13" i="1"/>
  <c r="L13" i="1" s="1"/>
  <c r="J14" i="1"/>
  <c r="M14" i="1" l="1"/>
  <c r="L14" i="1" s="1"/>
  <c r="J15" i="1"/>
  <c r="M15" i="1" l="1"/>
  <c r="J16" i="1"/>
  <c r="L15" i="1" l="1"/>
  <c r="M16" i="1"/>
  <c r="L16" i="1" s="1"/>
  <c r="J17" i="1"/>
  <c r="M7" i="1"/>
  <c r="M17" i="1" l="1"/>
  <c r="L17" i="1" s="1"/>
  <c r="J18" i="1"/>
  <c r="Q7" i="1"/>
  <c r="Q6" i="1"/>
  <c r="M18" i="1" l="1"/>
  <c r="L18" i="1" s="1"/>
  <c r="J19" i="1"/>
  <c r="M19" i="1" l="1"/>
  <c r="L19" i="1" l="1"/>
  <c r="M20" i="1"/>
  <c r="L20" i="1" s="1"/>
  <c r="J20" i="1"/>
  <c r="J21" i="1" l="1"/>
  <c r="M21" i="1" l="1"/>
  <c r="L21" i="1" s="1"/>
  <c r="J22" i="1"/>
  <c r="M22" i="1" l="1"/>
  <c r="L22" i="1" s="1"/>
  <c r="J23" i="1"/>
  <c r="M23" i="1" l="1"/>
  <c r="L23" i="1" s="1"/>
  <c r="J24" i="1"/>
  <c r="M24" i="1" l="1"/>
  <c r="L24" i="1" s="1"/>
  <c r="J25" i="1"/>
  <c r="M25" i="1" l="1"/>
  <c r="L25" i="1" s="1"/>
  <c r="J26" i="1"/>
  <c r="M26" i="1" l="1"/>
  <c r="L26" i="1" s="1"/>
  <c r="J27" i="1"/>
  <c r="M27" i="1" l="1"/>
  <c r="L27" i="1" l="1"/>
  <c r="M28" i="1"/>
  <c r="L28" i="1" s="1"/>
  <c r="J29" i="1"/>
  <c r="M29" i="1" l="1"/>
  <c r="L29" i="1" s="1"/>
  <c r="J30" i="1"/>
  <c r="M30" i="1" l="1"/>
  <c r="L30" i="1" s="1"/>
  <c r="J31" i="1"/>
  <c r="M31" i="1" l="1"/>
  <c r="L31" i="1" s="1"/>
  <c r="J32" i="1"/>
  <c r="M32" i="1" l="1"/>
  <c r="L32" i="1" s="1"/>
  <c r="J33" i="1"/>
  <c r="M33" i="1" l="1"/>
  <c r="J35" i="1"/>
  <c r="L33" i="1" l="1"/>
  <c r="M34" i="1"/>
  <c r="J36" i="1"/>
  <c r="L34" i="1" l="1"/>
  <c r="M35" i="1"/>
  <c r="L35" i="1" s="1"/>
  <c r="M36" i="1" l="1"/>
  <c r="L36" i="1" s="1"/>
  <c r="M37" i="1" l="1"/>
  <c r="L37" i="1" s="1"/>
  <c r="M38" i="1" l="1"/>
  <c r="L38" i="1" s="1"/>
  <c r="M39" i="1" l="1"/>
  <c r="L39" i="1" l="1"/>
  <c r="M40" i="1"/>
  <c r="L40" i="1" s="1"/>
  <c r="M41" i="1" l="1"/>
  <c r="L41" i="1" s="1"/>
  <c r="M42" i="1" l="1"/>
  <c r="L42" i="1" s="1"/>
  <c r="M43" i="1" l="1"/>
  <c r="L43" i="1" s="1"/>
  <c r="M44" i="1" l="1"/>
  <c r="L44" i="1" l="1"/>
  <c r="M45" i="1"/>
  <c r="L45" i="1" l="1"/>
  <c r="M46" i="1"/>
  <c r="M47" i="1" l="1"/>
  <c r="L46" i="1"/>
  <c r="L47" i="1" l="1"/>
  <c r="M48" i="1"/>
  <c r="M49" i="1" l="1"/>
  <c r="L48" i="1"/>
  <c r="L49" i="1" l="1"/>
  <c r="M50" i="1"/>
  <c r="L50" i="1" l="1"/>
  <c r="M51" i="1"/>
  <c r="M52" i="1" s="1"/>
  <c r="L52" i="1" s="1"/>
  <c r="L51" i="1" l="1"/>
  <c r="M53" i="1" l="1"/>
  <c r="M54" i="1" l="1"/>
  <c r="L53" i="1"/>
  <c r="M55" i="1" l="1"/>
  <c r="L54" i="1"/>
  <c r="M56" i="1" l="1"/>
  <c r="L55" i="1"/>
  <c r="M57" i="1" l="1"/>
  <c r="M58" i="1" s="1"/>
  <c r="L58" i="1" s="1"/>
  <c r="L56" i="1"/>
  <c r="L57" i="1" l="1"/>
  <c r="M59" i="1" l="1"/>
  <c r="M60" i="1" l="1"/>
  <c r="L59" i="1"/>
  <c r="L60" i="1" l="1"/>
  <c r="M5" i="1" l="1"/>
  <c r="N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David Sebastián Pérez Bejarano</author>
    <author>Diego Fernando Gomez Cubillos</author>
    <author>Familia1</author>
  </authors>
  <commentList>
    <comment ref="D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Seleccione la fecha en la que disfrutará de su descanso compensado
</t>
        </r>
      </text>
    </comment>
    <comment ref="D6" authorId="1" shapeId="0" xr:uid="{84B535E8-9642-4D3C-9B0A-576EB257F123}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Diligencie su nombre completo</t>
        </r>
      </text>
    </comment>
    <comment ref="E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Seleccione dependencia
</t>
        </r>
      </text>
    </comment>
    <comment ref="B10" authorId="1" shapeId="0" xr:uid="{221CF261-9070-4097-A942-27FCCD332725}">
      <text>
        <r>
          <rPr>
            <b/>
            <sz val="9"/>
            <color indexed="81"/>
            <rFont val="Tahoma"/>
            <family val="2"/>
          </rPr>
          <t xml:space="preserve">Usuario:
</t>
        </r>
        <r>
          <rPr>
            <sz val="9"/>
            <color indexed="81"/>
            <rFont val="Tahoma"/>
            <family val="2"/>
          </rPr>
          <t>Ingrese la fecha en la que compenso tiempo en DD/MM/AA o DD/MM</t>
        </r>
      </text>
    </comment>
    <comment ref="S10" authorId="2" shapeId="0" xr:uid="{00000000-0006-0000-0000-000005000000}">
      <text>
        <r>
          <rPr>
            <b/>
            <sz val="9"/>
            <color indexed="81"/>
            <rFont val="Tahoma"/>
            <family val="2"/>
          </rPr>
          <t>Diferencias entre el control de horario del Funcionario y la Tarjeta de Proximidad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0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>Diferencias entre las columnas F y J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0" authorId="2" shapeId="0" xr:uid="{00000000-0006-0000-0000-000007000000}">
      <text>
        <r>
          <rPr>
            <b/>
            <sz val="9"/>
            <color indexed="81"/>
            <rFont val="Tahoma"/>
            <family val="2"/>
          </rPr>
          <t>Criterio que indica si falta o si sobra tiempo; respecto al control de horario y tarjeta de proximidad</t>
        </r>
      </text>
    </comment>
    <comment ref="V10" authorId="3" shapeId="0" xr:uid="{00000000-0006-0000-0000-000008000000}">
      <text>
        <r>
          <rPr>
            <b/>
            <sz val="9"/>
            <color indexed="81"/>
            <rFont val="Tahoma"/>
            <family val="2"/>
          </rPr>
          <t>Ajuste en minutos, que suma o resta, según el cuadro de observaciones. Cada celda se diligencia de forma manual</t>
        </r>
      </text>
    </comment>
    <comment ref="W10" authorId="3" shapeId="0" xr:uid="{00000000-0006-0000-0000-000009000000}">
      <text>
        <r>
          <rPr>
            <sz val="9"/>
            <color indexed="81"/>
            <rFont val="Tahoma"/>
            <family val="2"/>
          </rPr>
          <t xml:space="preserve">Horas que van a ser consideradas finalmente
</t>
        </r>
      </text>
    </comment>
  </commentList>
</comments>
</file>

<file path=xl/sharedStrings.xml><?xml version="1.0" encoding="utf-8"?>
<sst xmlns="http://schemas.openxmlformats.org/spreadsheetml/2006/main" count="147" uniqueCount="48">
  <si>
    <t xml:space="preserve"> </t>
  </si>
  <si>
    <t>Horas a compensar</t>
  </si>
  <si>
    <t>Fecha en la que disfrutará el día de la familia</t>
  </si>
  <si>
    <t>Tiempo acumulado:</t>
  </si>
  <si>
    <t>VERIFICACIÓN</t>
  </si>
  <si>
    <t>Nombre completo del funcionario:</t>
  </si>
  <si>
    <t>Seleccione el semestre que esta solicitando el "Día de la familia":</t>
  </si>
  <si>
    <t>Acumuladas tarjeta</t>
  </si>
  <si>
    <t>Dependencia:</t>
  </si>
  <si>
    <t>Secretaría General</t>
  </si>
  <si>
    <t>1er semestre</t>
  </si>
  <si>
    <t>Pendientes</t>
  </si>
  <si>
    <t>Por favor ingresar la hora de entrada y salida en formato de 24 horas</t>
  </si>
  <si>
    <t>Tarjeta proximidad ITRC</t>
  </si>
  <si>
    <t>Día</t>
  </si>
  <si>
    <t>Almorzó el día Sábado</t>
  </si>
  <si>
    <t>Hora de Entrada</t>
  </si>
  <si>
    <t>Hora de Salida</t>
  </si>
  <si>
    <t>Total de 
horas</t>
  </si>
  <si>
    <t>Total de 
horas (entero)</t>
  </si>
  <si>
    <t>Total de Horas Compensadas</t>
  </si>
  <si>
    <t>Total de Horas Compensadas (entero)</t>
  </si>
  <si>
    <t>Suma acumulada</t>
  </si>
  <si>
    <t>Suma acumulada (entero)</t>
  </si>
  <si>
    <t>Observaciones</t>
  </si>
  <si>
    <t>Entrada ITRC</t>
  </si>
  <si>
    <t>Salida ITRC</t>
  </si>
  <si>
    <t>Total ITRC</t>
  </si>
  <si>
    <t>Total ITRC (entero)</t>
  </si>
  <si>
    <t>Diferencias</t>
  </si>
  <si>
    <t>Diferencias (entero)</t>
  </si>
  <si>
    <t>Falta/sobra</t>
  </si>
  <si>
    <t>Valor a Ajustar en minutos (suma o resta)</t>
  </si>
  <si>
    <t>Acumulado final</t>
  </si>
  <si>
    <t>Horas</t>
  </si>
  <si>
    <t>Semestre en el que esta solicitando el "Día de la familia"</t>
  </si>
  <si>
    <t>Dependencia</t>
  </si>
  <si>
    <t>Por favor seleccionar</t>
  </si>
  <si>
    <t>Dirección General</t>
  </si>
  <si>
    <t>2nd semestre</t>
  </si>
  <si>
    <t>Subdirección de Asuntos Legales</t>
  </si>
  <si>
    <t>Subdirección de Auditoria y Gestión del Riesgo</t>
  </si>
  <si>
    <t>Fecha actual</t>
  </si>
  <si>
    <t>Subdirección de Instrucción Disciplinaria</t>
  </si>
  <si>
    <t>Fecha final</t>
  </si>
  <si>
    <t xml:space="preserve">19/01/2025 5:59:21    
</t>
  </si>
  <si>
    <t xml:space="preserve">19/01/2025 18:04:05    
</t>
  </si>
  <si>
    <t>AGENCIA ITRC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</si>
</sst>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;@"/>
    <numFmt numFmtId="165" formatCode="dddd\ dd\ mmmm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Myriad Pro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Myriad Pro"/>
      <family val="2"/>
    </font>
    <font>
      <sz val="11"/>
      <color rgb="FF3F3F76"/>
      <name val="Myriad Pro"/>
      <family val="2"/>
    </font>
    <font>
      <sz val="11"/>
      <color theme="1"/>
      <name val="Myriad Pro"/>
      <family val="2"/>
    </font>
    <font>
      <b/>
      <sz val="11"/>
      <color theme="1"/>
      <name val="Myriad Pro"/>
      <family val="2"/>
    </font>
    <font>
      <b/>
      <sz val="11"/>
      <color rgb="FF9C0006"/>
      <name val="Myriad Pro"/>
      <family val="2"/>
    </font>
    <font>
      <sz val="11"/>
      <color rgb="FFC00000"/>
      <name val="Myriad Pro"/>
      <family val="2"/>
    </font>
    <font>
      <sz val="11"/>
      <color theme="0"/>
      <name val="Myriad Pro"/>
      <family val="2"/>
    </font>
    <font>
      <b/>
      <sz val="12"/>
      <name val="Myriad Pro"/>
      <family val="2"/>
    </font>
    <font>
      <b/>
      <sz val="14"/>
      <color theme="0"/>
      <name val="Myriad Pro"/>
      <family val="2"/>
    </font>
    <font>
      <sz val="12"/>
      <name val="Myriad Pro"/>
      <family val="2"/>
    </font>
    <font>
      <b/>
      <sz val="11"/>
      <name val="Myriad Pro"/>
      <family val="2"/>
    </font>
    <font>
      <sz val="16"/>
      <name val="Myriad Pro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Myriad Pro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BBDBF"/>
        <bgColor indexed="64"/>
      </patternFill>
    </fill>
    <fill>
      <patternFill patternType="solid">
        <fgColor rgb="FF1E417D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B38B4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theme="3" tint="-0.499984740745262"/>
      </right>
      <top/>
      <bottom/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8" borderId="0" applyNumberFormat="0" applyBorder="0" applyAlignment="0" applyProtection="0"/>
    <xf numFmtId="0" fontId="6" fillId="9" borderId="14" applyNumberFormat="0" applyAlignment="0" applyProtection="0"/>
    <xf numFmtId="0" fontId="7" fillId="10" borderId="15" applyNumberFormat="0" applyAlignment="0" applyProtection="0"/>
    <xf numFmtId="0" fontId="8" fillId="0" borderId="0">
      <alignment vertical="top"/>
    </xf>
  </cellStyleXfs>
  <cellXfs count="88">
    <xf numFmtId="0" fontId="0" fillId="0" borderId="0" xfId="0"/>
    <xf numFmtId="0" fontId="11" fillId="0" borderId="0" xfId="0" applyFont="1" applyAlignment="1" applyProtection="1">
      <alignment horizontal="center" vertical="center"/>
      <protection locked="0"/>
    </xf>
    <xf numFmtId="0" fontId="9" fillId="7" borderId="0" xfId="0" applyFont="1" applyFill="1" applyAlignment="1" applyProtection="1">
      <alignment horizontal="center" vertical="center"/>
      <protection locked="0"/>
    </xf>
    <xf numFmtId="0" fontId="10" fillId="11" borderId="22" xfId="4" applyFont="1" applyFill="1" applyBorder="1" applyAlignment="1" applyProtection="1">
      <alignment horizontal="centerContinuous" vertical="center"/>
      <protection locked="0"/>
    </xf>
    <xf numFmtId="4" fontId="11" fillId="4" borderId="2" xfId="0" applyNumberFormat="1" applyFont="1" applyFill="1" applyBorder="1" applyAlignment="1" applyProtection="1">
      <alignment horizontal="center" vertical="center"/>
      <protection hidden="1"/>
    </xf>
    <xf numFmtId="4" fontId="11" fillId="4" borderId="3" xfId="0" applyNumberFormat="1" applyFont="1" applyFill="1" applyBorder="1" applyAlignment="1" applyProtection="1">
      <alignment horizontal="center" vertical="center"/>
      <protection hidden="1"/>
    </xf>
    <xf numFmtId="0" fontId="11" fillId="0" borderId="2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0" fillId="9" borderId="26" xfId="4" applyFont="1" applyBorder="1" applyAlignment="1" applyProtection="1">
      <alignment horizontal="center" vertical="center"/>
      <protection locked="0"/>
    </xf>
    <xf numFmtId="0" fontId="10" fillId="9" borderId="21" xfId="4" applyFont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0" fillId="9" borderId="14" xfId="4" applyFont="1" applyAlignment="1" applyProtection="1">
      <alignment horizontal="center" vertical="center" wrapText="1"/>
      <protection locked="0"/>
    </xf>
    <xf numFmtId="0" fontId="12" fillId="5" borderId="3" xfId="0" applyFont="1" applyFill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Border="1" applyAlignment="1" applyProtection="1">
      <alignment horizontal="center" vertical="center"/>
      <protection locked="0"/>
    </xf>
    <xf numFmtId="18" fontId="11" fillId="0" borderId="1" xfId="0" applyNumberFormat="1" applyFont="1" applyBorder="1" applyAlignment="1" applyProtection="1">
      <alignment horizontal="center" vertical="center"/>
      <protection locked="0"/>
    </xf>
    <xf numFmtId="18" fontId="11" fillId="0" borderId="0" xfId="0" applyNumberFormat="1" applyFont="1" applyAlignment="1" applyProtection="1">
      <alignment horizontal="center" vertical="center" wrapText="1"/>
      <protection locked="0"/>
    </xf>
    <xf numFmtId="4" fontId="11" fillId="4" borderId="13" xfId="0" applyNumberFormat="1" applyFont="1" applyFill="1" applyBorder="1" applyAlignment="1" applyProtection="1">
      <alignment horizontal="center" vertical="center"/>
      <protection hidden="1"/>
    </xf>
    <xf numFmtId="4" fontId="10" fillId="9" borderId="14" xfId="4" applyNumberFormat="1" applyFont="1" applyAlignment="1" applyProtection="1">
      <alignment horizontal="center" vertical="center"/>
      <protection hidden="1"/>
    </xf>
    <xf numFmtId="4" fontId="11" fillId="0" borderId="0" xfId="0" applyNumberFormat="1" applyFont="1" applyAlignment="1" applyProtection="1">
      <alignment horizontal="center" vertical="center"/>
      <protection locked="0"/>
    </xf>
    <xf numFmtId="0" fontId="10" fillId="9" borderId="14" xfId="4" applyFont="1" applyAlignment="1" applyProtection="1">
      <alignment horizontal="center" vertical="center"/>
      <protection locked="0"/>
    </xf>
    <xf numFmtId="0" fontId="9" fillId="7" borderId="7" xfId="0" applyFont="1" applyFill="1" applyBorder="1" applyAlignment="1" applyProtection="1">
      <alignment horizontal="center" vertical="center"/>
      <protection locked="0"/>
    </xf>
    <xf numFmtId="0" fontId="9" fillId="7" borderId="6" xfId="0" applyFont="1" applyFill="1" applyBorder="1" applyAlignment="1" applyProtection="1">
      <alignment horizontal="center" vertical="center"/>
      <protection locked="0"/>
    </xf>
    <xf numFmtId="4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0" fillId="9" borderId="18" xfId="4" applyFont="1" applyBorder="1" applyAlignment="1" applyProtection="1">
      <alignment horizontal="centerContinuous" vertical="center"/>
      <protection locked="0"/>
    </xf>
    <xf numFmtId="4" fontId="10" fillId="9" borderId="14" xfId="4" applyNumberFormat="1" applyFont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Continuous" vertical="center"/>
      <protection locked="0"/>
    </xf>
    <xf numFmtId="4" fontId="13" fillId="8" borderId="2" xfId="3" applyNumberFormat="1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0" fillId="9" borderId="14" xfId="4" applyFont="1" applyAlignment="1" applyProtection="1">
      <alignment horizontal="centerContinuous" vertical="center"/>
      <protection locked="0"/>
    </xf>
    <xf numFmtId="0" fontId="12" fillId="2" borderId="8" xfId="1" applyFont="1" applyBorder="1" applyAlignment="1" applyProtection="1">
      <alignment horizontal="centerContinuous" vertical="center"/>
      <protection locked="0"/>
    </xf>
    <xf numFmtId="0" fontId="12" fillId="2" borderId="7" xfId="1" applyFont="1" applyBorder="1" applyAlignment="1" applyProtection="1">
      <alignment horizontal="centerContinuous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2" fillId="3" borderId="16" xfId="2" applyFont="1" applyBorder="1" applyAlignment="1" applyProtection="1">
      <alignment horizontal="center" vertical="center"/>
      <protection locked="0"/>
    </xf>
    <xf numFmtId="0" fontId="12" fillId="3" borderId="3" xfId="2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10" fillId="9" borderId="14" xfId="4" applyFont="1" applyAlignment="1" applyProtection="1">
      <alignment horizontal="center" vertical="center" wrapText="1"/>
      <protection hidden="1"/>
    </xf>
    <xf numFmtId="0" fontId="16" fillId="10" borderId="1" xfId="5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2" fillId="0" borderId="24" xfId="0" applyFont="1" applyBorder="1" applyAlignment="1">
      <alignment horizontal="centerContinuous" vertical="center" wrapText="1"/>
    </xf>
    <xf numFmtId="0" fontId="10" fillId="9" borderId="25" xfId="4" applyFont="1" applyBorder="1" applyAlignment="1" applyProtection="1">
      <alignment horizontal="centerContinuous" vertical="center"/>
    </xf>
    <xf numFmtId="0" fontId="11" fillId="0" borderId="11" xfId="0" applyFont="1" applyBorder="1" applyAlignment="1">
      <alignment horizontal="centerContinuous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Continuous" vertical="center" wrapText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21" fillId="0" borderId="1" xfId="0" applyFont="1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/>
      <protection hidden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8" xfId="0" applyBorder="1" applyAlignment="1" applyProtection="1">
      <alignment horizontal="center" wrapText="1"/>
      <protection hidden="1"/>
    </xf>
    <xf numFmtId="0" fontId="0" fillId="0" borderId="1" xfId="0" applyBorder="1" applyAlignment="1">
      <alignment horizontal="center" vertical="center"/>
    </xf>
    <xf numFmtId="4" fontId="24" fillId="0" borderId="1" xfId="0" applyNumberFormat="1" applyFont="1" applyBorder="1" applyAlignment="1" applyProtection="1">
      <alignment horizontal="center" vertical="center" wrapText="1"/>
      <protection hidden="1"/>
    </xf>
    <xf numFmtId="4" fontId="11" fillId="0" borderId="1" xfId="0" applyNumberFormat="1" applyFont="1" applyBorder="1" applyAlignment="1" applyProtection="1">
      <alignment horizontal="center" vertical="center"/>
      <protection locked="0" hidden="1"/>
    </xf>
    <xf numFmtId="3" fontId="12" fillId="4" borderId="2" xfId="0" applyNumberFormat="1" applyFont="1" applyFill="1" applyBorder="1" applyAlignment="1" applyProtection="1">
      <alignment horizontal="center" vertical="center"/>
      <protection hidden="1"/>
    </xf>
    <xf numFmtId="0" fontId="9" fillId="12" borderId="1" xfId="0" applyFont="1" applyFill="1" applyBorder="1" applyAlignment="1" applyProtection="1">
      <alignment horizontal="center" vertical="center"/>
      <protection hidden="1"/>
    </xf>
    <xf numFmtId="0" fontId="9" fillId="12" borderId="1" xfId="0" applyFont="1" applyFill="1" applyBorder="1" applyAlignment="1" applyProtection="1">
      <alignment horizontal="center" vertical="center" wrapText="1"/>
      <protection hidden="1"/>
    </xf>
    <xf numFmtId="0" fontId="9" fillId="12" borderId="19" xfId="0" applyFont="1" applyFill="1" applyBorder="1" applyAlignment="1" applyProtection="1">
      <alignment horizontal="center" vertical="center" wrapText="1"/>
      <protection hidden="1"/>
    </xf>
    <xf numFmtId="0" fontId="9" fillId="12" borderId="20" xfId="0" applyFont="1" applyFill="1" applyBorder="1" applyAlignment="1" applyProtection="1">
      <alignment horizontal="center" vertical="center" wrapText="1"/>
      <protection hidden="1"/>
    </xf>
    <xf numFmtId="0" fontId="9" fillId="12" borderId="17" xfId="0" applyFont="1" applyFill="1" applyBorder="1" applyAlignment="1" applyProtection="1">
      <alignment horizontal="center" vertical="center" wrapText="1"/>
      <protection hidden="1"/>
    </xf>
    <xf numFmtId="0" fontId="15" fillId="12" borderId="21" xfId="4" applyFont="1" applyFill="1" applyBorder="1" applyAlignment="1" applyProtection="1">
      <alignment horizontal="center" vertical="center" wrapText="1"/>
      <protection hidden="1"/>
    </xf>
    <xf numFmtId="0" fontId="15" fillId="12" borderId="14" xfId="4" applyFont="1" applyFill="1" applyAlignment="1" applyProtection="1">
      <alignment horizontal="center" vertical="center" wrapText="1"/>
      <protection hidden="1"/>
    </xf>
    <xf numFmtId="0" fontId="9" fillId="12" borderId="2" xfId="0" applyFont="1" applyFill="1" applyBorder="1" applyAlignment="1" applyProtection="1">
      <alignment horizontal="center" vertical="center" wrapText="1"/>
      <protection hidden="1"/>
    </xf>
    <xf numFmtId="0" fontId="12" fillId="6" borderId="10" xfId="0" applyFont="1" applyFill="1" applyBorder="1" applyAlignment="1" applyProtection="1">
      <alignment horizontal="center" vertical="center"/>
      <protection hidden="1"/>
    </xf>
    <xf numFmtId="0" fontId="12" fillId="6" borderId="0" xfId="0" applyFont="1" applyFill="1" applyAlignment="1" applyProtection="1">
      <alignment horizontal="center" vertical="center"/>
      <protection hidden="1"/>
    </xf>
    <xf numFmtId="0" fontId="12" fillId="6" borderId="9" xfId="0" applyFont="1" applyFill="1" applyBorder="1" applyAlignment="1" applyProtection="1">
      <alignment horizontal="center" vertical="center"/>
      <protection hidden="1"/>
    </xf>
    <xf numFmtId="164" fontId="12" fillId="0" borderId="10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0" fontId="17" fillId="12" borderId="0" xfId="0" applyFont="1" applyFill="1" applyAlignment="1" applyProtection="1">
      <alignment horizontal="center" vertical="center"/>
      <protection hidden="1"/>
    </xf>
    <xf numFmtId="0" fontId="19" fillId="0" borderId="7" xfId="0" applyFont="1" applyBorder="1" applyAlignment="1" applyProtection="1">
      <alignment horizontal="center" vertical="center" wrapText="1"/>
      <protection locked="0" hidden="1"/>
    </xf>
    <xf numFmtId="0" fontId="19" fillId="0" borderId="6" xfId="0" applyFont="1" applyBorder="1" applyAlignment="1" applyProtection="1">
      <alignment horizontal="center" vertical="center" wrapText="1"/>
      <protection locked="0" hidden="1"/>
    </xf>
    <xf numFmtId="164" fontId="12" fillId="0" borderId="8" xfId="0" applyNumberFormat="1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14" fontId="12" fillId="0" borderId="27" xfId="0" applyNumberFormat="1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</cellXfs>
  <cellStyles count="7">
    <cellStyle name="40% - Énfasis6" xfId="1" builtinId="51"/>
    <cellStyle name="60% - Énfasis6" xfId="2" builtinId="52"/>
    <cellStyle name="Celda de comprobación" xfId="5" builtinId="23"/>
    <cellStyle name="Entrada" xfId="4" builtinId="20"/>
    <cellStyle name="Incorrecto" xfId="3" builtinId="27"/>
    <cellStyle name="Normal" xfId="0" builtinId="0"/>
    <cellStyle name="Normal 2" xfId="6" xr:uid="{00000000-0005-0000-0000-000006000000}"/>
  </cellStyles>
  <dxfs count="0"/>
  <tableStyles count="0" defaultTableStyle="TableStyleMedium2" defaultPivotStyle="PivotStyleLight16"/>
  <colors>
    <mruColors>
      <color rgb="FFB38B40"/>
      <color rgb="FF2341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7030A0"/>
  </sheetPr>
  <dimension ref="B1:EQ60"/>
  <sheetViews>
    <sheetView showGridLines="0" tabSelected="1" zoomScaleNormal="100" workbookViewId="0">
      <pane xSplit="2" ySplit="10" topLeftCell="C47" activePane="bottomRight" state="frozen"/>
      <selection pane="topRight" activeCell="B1" sqref="B1"/>
      <selection pane="bottomLeft" activeCell="A10" sqref="A10"/>
      <selection pane="bottomRight" activeCell="B47" sqref="B47"/>
    </sheetView>
  </sheetViews>
  <sheetFormatPr baseColWidth="10" defaultColWidth="11.453125" defaultRowHeight="14" zeroHeight="1"/>
  <cols>
    <col min="1" max="1" width="11.453125" style="1"/>
    <col min="2" max="2" width="30.453125" style="1" bestFit="1" customWidth="1"/>
    <col min="3" max="3" width="11.26953125" style="1" hidden="1" customWidth="1"/>
    <col min="4" max="4" width="14.90625" style="1" customWidth="1"/>
    <col min="5" max="5" width="13.6328125" style="1" customWidth="1"/>
    <col min="6" max="7" width="10.6328125" style="1" hidden="1" customWidth="1"/>
    <col min="8" max="8" width="9" style="1" customWidth="1"/>
    <col min="9" max="9" width="15.453125" style="21" hidden="1" customWidth="1"/>
    <col min="10" max="10" width="19.08984375" style="1" customWidth="1"/>
    <col min="11" max="11" width="21.54296875" style="21" hidden="1" customWidth="1"/>
    <col min="12" max="12" width="13.453125" style="1" customWidth="1"/>
    <col min="13" max="13" width="40.453125" style="21" hidden="1" customWidth="1"/>
    <col min="14" max="14" width="77.08984375" style="1" customWidth="1"/>
    <col min="15" max="15" width="19.6328125" style="1" hidden="1" customWidth="1"/>
    <col min="16" max="17" width="18.6328125" style="1" hidden="1" customWidth="1"/>
    <col min="18" max="18" width="13.453125" style="21" hidden="1" customWidth="1"/>
    <col min="19" max="19" width="13.453125" style="1" hidden="1" customWidth="1"/>
    <col min="20" max="20" width="13.453125" style="21" hidden="1" customWidth="1"/>
    <col min="21" max="21" width="13.453125" style="1" hidden="1" customWidth="1"/>
    <col min="22" max="23" width="15.54296875" style="1" hidden="1" customWidth="1"/>
    <col min="24" max="24" width="11.453125" style="1" hidden="1" customWidth="1"/>
    <col min="25" max="3535" width="11.453125" style="1" customWidth="1"/>
    <col min="3536" max="16384" width="11.453125" style="1"/>
  </cols>
  <sheetData>
    <row r="1" spans="2:147"/>
    <row r="2" spans="2:147" ht="15" customHeight="1">
      <c r="B2" s="77" t="s">
        <v>47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22"/>
      <c r="P2" s="22"/>
      <c r="Q2" s="22"/>
      <c r="S2" s="22"/>
      <c r="U2" s="23"/>
      <c r="V2" s="2"/>
      <c r="W2" s="2"/>
      <c r="EQ2" s="1" t="s">
        <v>0</v>
      </c>
    </row>
    <row r="3" spans="2:147"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2"/>
      <c r="P3" s="2"/>
      <c r="Q3" s="2"/>
      <c r="S3" s="2"/>
      <c r="U3" s="2"/>
      <c r="V3" s="2"/>
      <c r="W3" s="2"/>
    </row>
    <row r="4" spans="2:147">
      <c r="B4" s="74" t="s">
        <v>1</v>
      </c>
      <c r="C4" s="75"/>
      <c r="D4" s="75"/>
      <c r="E4" s="75"/>
      <c r="F4" s="75"/>
      <c r="G4" s="75"/>
      <c r="H4" s="75"/>
      <c r="I4" s="75"/>
      <c r="J4" s="75"/>
      <c r="K4" s="75"/>
      <c r="L4" s="76"/>
      <c r="M4" s="21">
        <v>8</v>
      </c>
      <c r="N4" s="62">
        <v>8</v>
      </c>
      <c r="P4" s="25"/>
      <c r="Q4" s="25"/>
      <c r="S4" s="25"/>
      <c r="U4" s="26"/>
    </row>
    <row r="5" spans="2:147" ht="28">
      <c r="B5" s="52" t="s">
        <v>2</v>
      </c>
      <c r="C5" s="3"/>
      <c r="D5" s="85"/>
      <c r="E5" s="86"/>
      <c r="F5" s="86"/>
      <c r="G5" s="86"/>
      <c r="H5" s="87"/>
      <c r="I5" s="27"/>
      <c r="J5" s="48" t="s">
        <v>3</v>
      </c>
      <c r="K5" s="49"/>
      <c r="L5" s="50"/>
      <c r="M5" s="28">
        <f>+MAX(M11:M60)+0.000000000000001</f>
        <v>1.0000000000000001E-15</v>
      </c>
      <c r="N5" s="5" t="str">
        <f>IF(AND(M5&lt;0,M5&gt;-1),"- "&amp;ROUNDDOWN(M5,0)&amp;":"&amp;IF(LEN(ROUND(-MOD(M5,-1)*60,0))=1,"0"&amp;ROUND(-MOD(M5,-1)*60,0),ROUND(-MOD(M5,-1)*60,0)),IF(M5&lt;0,ROUNDDOWN(M5,0)&amp;":"&amp;IF(LEN(ROUND(-MOD(M5,-1)*60,0))=1,"0"&amp;ROUND(-MOD(M5,-1)*60,0),ROUND(-MOD(M5,-1)*60,0)),INT(M5)&amp;":"&amp;IF(LEN(ROUND(MOD(M5,1)*60,0))=1,"0"&amp;ROUND(MOD(M5,1)*60,0),ROUND(MOD(M5,1)*60,0))))</f>
        <v>0:00</v>
      </c>
      <c r="P5" s="1" t="s">
        <v>4</v>
      </c>
      <c r="U5" s="29"/>
    </row>
    <row r="6" spans="2:147" ht="28">
      <c r="B6" s="51" t="s">
        <v>5</v>
      </c>
      <c r="C6" s="3"/>
      <c r="D6" s="82"/>
      <c r="E6" s="83"/>
      <c r="F6" s="83"/>
      <c r="G6" s="83"/>
      <c r="H6" s="83"/>
      <c r="I6" s="83"/>
      <c r="J6" s="83"/>
      <c r="K6" s="83"/>
      <c r="L6" s="84"/>
      <c r="M6" s="28">
        <f>+MAX(X11:X36)</f>
        <v>0</v>
      </c>
      <c r="N6" s="60" t="s">
        <v>6</v>
      </c>
      <c r="P6" s="30" t="s">
        <v>7</v>
      </c>
      <c r="Q6" s="24" t="str">
        <f>IF(AND(M6&lt;0,M6&gt;-1),"- "&amp;ROUNDDOWN(M6,0)&amp;":"&amp;IF(LEN(ROUND(-MOD(M6,-1)*60,0))=1,"0"&amp;ROUND(-MOD(M6,-1)*60,0),ROUND(-MOD(M6,-1)*60,0)),IF(M6&lt;0,ROUNDDOWN(M6,0)&amp;":"&amp;IF(LEN(ROUND(-MOD(M6,-1)*60,0))=1,"0"&amp;ROUND(-MOD(M6,-1)*60,0),ROUND(-MOD(M6,-1)*60,0)),INT(M6)&amp;":"&amp;IF(LEN(ROUND(MOD(M6,1)*60,0))=1,"0"&amp;ROUND(MOD(M6,1)*60,0),ROUND(MOD(M6,1)*60,0))))</f>
        <v>0:00</v>
      </c>
      <c r="U6" s="29"/>
    </row>
    <row r="7" spans="2:147" ht="28.5" customHeight="1">
      <c r="B7" s="80" t="s">
        <v>8</v>
      </c>
      <c r="C7" s="81"/>
      <c r="D7" s="81"/>
      <c r="E7" s="78"/>
      <c r="F7" s="78"/>
      <c r="G7" s="78"/>
      <c r="H7" s="78"/>
      <c r="I7" s="78"/>
      <c r="J7" s="78"/>
      <c r="K7" s="78"/>
      <c r="L7" s="79"/>
      <c r="M7" s="21">
        <f>IFERROR(IF(M4&gt;M6,M4-M6,),"Seleccione el turno por favor")</f>
        <v>8</v>
      </c>
      <c r="N7" s="61"/>
      <c r="P7" s="30" t="s">
        <v>11</v>
      </c>
      <c r="Q7" s="31" t="str">
        <f>IF(AND(M7&lt;0,M7&gt;-1),"- "&amp;ROUNDDOWN(M7,0)&amp;":"&amp;IF(LEN(ROUND(-MOD(M7,-1)*60,0))=1,"0"&amp;ROUND(-MOD(M7,-1)*60,0),ROUND(-MOD(M7,-1)*60,0)),IF(M7&lt;0,ROUNDDOWN(M7,0)&amp;":"&amp;IF(LEN(ROUND(-MOD(M7,-1)*60,0))=1,"0"&amp;ROUND(-MOD(M7,-1)*60,0),ROUND(-MOD(M7,-1)*60,0)),INT(M7)&amp;":"&amp;IF(LEN(ROUND(MOD(M7,1)*60,0))=1,"0"&amp;ROUND(MOD(M7,1)*60,0),ROUND(MOD(M7,1)*60,0))))</f>
        <v>8:00</v>
      </c>
      <c r="T7" s="28"/>
      <c r="U7" s="29"/>
    </row>
    <row r="8" spans="2:147" hidden="1">
      <c r="B8" s="32"/>
      <c r="C8" s="7"/>
      <c r="D8" s="8"/>
      <c r="E8" s="9"/>
      <c r="F8" s="9"/>
      <c r="G8" s="9"/>
      <c r="H8" s="9"/>
      <c r="I8" s="10"/>
      <c r="J8" s="9"/>
      <c r="K8" s="11"/>
      <c r="L8" s="9"/>
      <c r="U8" s="29"/>
    </row>
    <row r="9" spans="2:147">
      <c r="B9" s="71" t="s">
        <v>12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3"/>
      <c r="O9" s="34" t="s">
        <v>13</v>
      </c>
      <c r="P9" s="35"/>
      <c r="Q9" s="35"/>
      <c r="R9" s="33"/>
      <c r="S9" s="36"/>
      <c r="U9" s="37"/>
    </row>
    <row r="10" spans="2:147" ht="37.5" customHeight="1">
      <c r="B10" s="63" t="s">
        <v>14</v>
      </c>
      <c r="C10" s="64" t="s">
        <v>15</v>
      </c>
      <c r="D10" s="65" t="s">
        <v>16</v>
      </c>
      <c r="E10" s="66" t="s">
        <v>17</v>
      </c>
      <c r="F10" s="66"/>
      <c r="G10" s="66"/>
      <c r="H10" s="67" t="s">
        <v>18</v>
      </c>
      <c r="I10" s="68" t="s">
        <v>19</v>
      </c>
      <c r="J10" s="67" t="s">
        <v>20</v>
      </c>
      <c r="K10" s="69" t="s">
        <v>21</v>
      </c>
      <c r="L10" s="70" t="s">
        <v>22</v>
      </c>
      <c r="M10" s="45" t="s">
        <v>23</v>
      </c>
      <c r="N10" s="46" t="s">
        <v>24</v>
      </c>
      <c r="O10" s="38" t="s">
        <v>25</v>
      </c>
      <c r="P10" s="39" t="s">
        <v>26</v>
      </c>
      <c r="Q10" s="39" t="s">
        <v>27</v>
      </c>
      <c r="R10" s="13" t="s">
        <v>28</v>
      </c>
      <c r="S10" s="12" t="s">
        <v>29</v>
      </c>
      <c r="T10" s="13" t="s">
        <v>30</v>
      </c>
      <c r="U10" s="12" t="s">
        <v>31</v>
      </c>
      <c r="V10" s="14" t="s">
        <v>32</v>
      </c>
      <c r="W10" s="12" t="s">
        <v>33</v>
      </c>
      <c r="X10" s="12" t="s">
        <v>33</v>
      </c>
    </row>
    <row r="11" spans="2:147" ht="16.5" customHeight="1">
      <c r="B11" s="15"/>
      <c r="C11" s="15"/>
      <c r="D11" s="16"/>
      <c r="E11" s="16"/>
      <c r="F11" s="17" t="s">
        <v>45</v>
      </c>
      <c r="G11" s="17" t="s">
        <v>46</v>
      </c>
      <c r="H11" s="18" t="str">
        <f>IF(AND(I11&lt;0,I11&gt;-1),"- "&amp;ROUNDDOWN(I11,0)&amp;":"&amp;IF(LEN(ROUND(-MOD(I11,-1)*60,0))=1,"0"&amp;ROUND(-MOD(I11,-1)*60,0),ROUND(-MOD(I11,-1)*60,0)),IF(I11&lt;0,ROUNDDOWN(I11,0)&amp;":"&amp;IF(LEN(ROUND(-MOD(I11,-1)*60,0))=1,"0"&amp;ROUND(-MOD(I11,-1)*60,0),ROUND(-MOD(I11,-1)*60,0)),INT(I11)&amp;":"&amp;IF(LEN(ROUND(MOD(I11,1)*60,0))=1,"0"&amp;ROUND(MOD(I11,1)*60,0),ROUND(MOD(I11,1)*60,0))))</f>
        <v>0:00</v>
      </c>
      <c r="I11" s="19">
        <f>ROUND(SUM(IF(COUNTA(D11:E11)=2,E11-D11,0)*24),16)</f>
        <v>0</v>
      </c>
      <c r="J11" s="4" t="str">
        <f t="shared" ref="J11" si="0">IF(AND(K11&lt;0,K11&gt;-1),"- "&amp;ROUNDDOWN(K11,0)&amp;":"&amp;IF(LEN(ROUND(-MOD(K11,-1)*60,0))=1,"0"&amp;ROUND(-MOD(K11,-1)*60,0),ROUND(-MOD(K11,-1)*60,0)),IF(K11&lt;0,ROUNDDOWN(K11,0)&amp;":"&amp;IF(LEN(ROUND(-MOD(K11,-1)*60,0))=1,"0"&amp;ROUND(-MOD(K11,-1)*60,0),ROUND(-MOD(K11,-1)*60,0)),INT(K11)&amp;":"&amp;IF(LEN(ROUND(MOD(K11,1)*60,0))=1,"0"&amp;ROUND(MOD(K11,1)*60,0),ROUND(MOD(K11,1)*60,0))))</f>
        <v>0:00</v>
      </c>
      <c r="K11" s="19">
        <f>ROUND(SUM(IF(AND(OR(C11=0,C11="NO"),I11&gt;5,WEEKDAY(B11)=7),I11-1,IF(I11=0,0,IF(AND(WEEKDAY(B11)=7,C11="NO"),I11,IF(WEEKDAY(B11)=7,I11-1,I11-9))))),16)</f>
        <v>0</v>
      </c>
      <c r="L11" s="4" t="str">
        <f t="shared" ref="L11" si="1">IF(AND(M11&lt;0,M11&gt;-1),"- "&amp;ROUNDDOWN(M11,0)&amp;":"&amp;IF(LEN(ROUND(-MOD(M11,-1)*60,0))=1,"0"&amp;ROUND(-MOD(M11,-1)*60,0),ROUND(-MOD(M11,-1)*60,0)),IF(M11&lt;0,ROUNDDOWN(M11,0)&amp;":"&amp;IF(LEN(ROUND(-MOD(M11,-1)*60,0))=1,"0"&amp;ROUND(-MOD(M11,-1)*60,0),ROUND(-MOD(M11,-1)*60,0)),INT(M11)&amp;":"&amp;IF(LEN(ROUND(MOD(M11,1)*60,0))=1,"0"&amp;ROUND(MOD(M11,1)*60,0),ROUND(MOD(M11,1)*60,0))))</f>
        <v>0:00</v>
      </c>
      <c r="M11" s="28">
        <f t="shared" ref="M11:M36" si="2">ROUND(SUM(K11,M10),16)</f>
        <v>0</v>
      </c>
      <c r="N11" s="6"/>
      <c r="O11" s="16"/>
      <c r="P11" s="16"/>
      <c r="Q11" s="24" t="str">
        <f t="shared" ref="Q11" si="3">IF(AND(R11&lt;0,R11&gt;-1),"- "&amp;ROUNDDOWN(R11,0)&amp;":"&amp;IF(LEN(ROUND(-MOD(R11,-1)*60,0))=1,"0"&amp;ROUND(-MOD(R11,-1)*60,0),ROUND(-MOD(R11,-1)*60,0)),IF(R11&lt;0,ROUNDDOWN(R11,0)&amp;":"&amp;IF(LEN(ROUND(-MOD(R11,-1)*60,0))=1,"0"&amp;ROUND(-MOD(R11,-1)*60,0),ROUND(-MOD(R11,-1)*60,0)),INT(R11)&amp;":"&amp;IF(LEN(ROUND(MOD(R11,1)*60,0))=1,"0"&amp;ROUND(MOD(R11,1)*60,0),ROUND(MOD(R11,1)*60,0))))</f>
        <v>0:00</v>
      </c>
      <c r="R11" s="28">
        <f>ROUND(SUM(IF(COUNTA(O11:P11)=2,P11-O11,0)*24),16)</f>
        <v>0</v>
      </c>
      <c r="S11" s="24" t="str">
        <f t="shared" ref="S11" si="4">IF(AND(T11&lt;0,T11&gt;-1),"- "&amp;ROUNDDOWN(T11,0)&amp;":"&amp;IF(LEN(ROUND(-MOD(T11,-1)*60,0))=1,"0"&amp;ROUND(-MOD(T11,-1)*60,0),ROUND(-MOD(T11,-1)*60,0)),IF(T11&lt;0,ROUNDDOWN(T11,0)&amp;":"&amp;IF(LEN(ROUND(-MOD(T11,-1)*60,0))=1,"0"&amp;ROUND(-MOD(T11,-1)*60,0),ROUND(-MOD(T11,-1)*60,0)),INT(T11)&amp;":"&amp;IF(LEN(ROUND(MOD(T11,1)*60,0))=1,"0"&amp;ROUND(MOD(T11,1)*60,0),ROUND(MOD(T11,1)*60,0))))</f>
        <v>0:00</v>
      </c>
      <c r="T11" s="28">
        <f>ROUND(SUM(R11,-I11),16)</f>
        <v>0</v>
      </c>
      <c r="U11" s="40" t="str">
        <f>+IF(T11&gt;0,"sobra","falta")</f>
        <v>falta</v>
      </c>
      <c r="V11" s="40"/>
      <c r="W11" s="24" t="str">
        <f t="shared" ref="W11" si="5">IF(AND(X11&lt;0,X11&gt;-1),"- "&amp;ROUNDDOWN(X11,0)&amp;":"&amp;IF(LEN(ROUND(-MOD(X11,-1)*60,0))=1,"0"&amp;ROUND(-MOD(X11,-1)*60,0),ROUND(-MOD(X11,-1)*60,0)),IF(X11&lt;0,ROUNDDOWN(X11,0)&amp;":"&amp;IF(LEN(ROUND(-MOD(X11,-1)*60,0))=1,"0"&amp;ROUND(-MOD(X11,-1)*60,0),ROUND(-MOD(X11,-1)*60,0)),INT(X11)&amp;":"&amp;IF(LEN(ROUND(MOD(X11,1)*60,0))=1,"0"&amp;ROUND(MOD(X11,1)*60,0),ROUND(MOD(X11,1)*60,0))))</f>
        <v>0:00</v>
      </c>
      <c r="X11" s="41">
        <f>ROUND(SUM(T11,K11,V11/60),16)</f>
        <v>0</v>
      </c>
    </row>
    <row r="12" spans="2:147" ht="16.5" customHeight="1">
      <c r="B12" s="15"/>
      <c r="C12" s="15"/>
      <c r="D12" s="16"/>
      <c r="E12" s="16"/>
      <c r="F12" s="17" t="s">
        <v>45</v>
      </c>
      <c r="G12" s="17" t="s">
        <v>46</v>
      </c>
      <c r="H12" s="18" t="str">
        <f t="shared" ref="H12:H36" si="6">IF(AND(I12&lt;0,I12&gt;-1),"- "&amp;ROUNDDOWN(I12,0)&amp;":"&amp;IF(LEN(ROUND(-MOD(I12,-1)*60,0))=1,"0"&amp;ROUND(-MOD(I12,-1)*60,0),ROUND(-MOD(I12,-1)*60,0)),IF(I12&lt;0,ROUNDDOWN(I12,0)&amp;":"&amp;IF(LEN(ROUND(-MOD(I12,-1)*60,0))=1,"0"&amp;ROUND(-MOD(I12,-1)*60,0),ROUND(-MOD(I12,-1)*60,0)),INT(I12)&amp;":"&amp;IF(LEN(ROUND(MOD(I12,1)*60,0))=1,"0"&amp;ROUND(MOD(I12,1)*60,0),ROUND(MOD(I12,1)*60,0))))</f>
        <v>0:00</v>
      </c>
      <c r="I12" s="19">
        <f t="shared" ref="I12:I36" si="7">ROUND(SUM(IF(COUNTA(D12:E12)=2,E12-D12,0)*24),16)</f>
        <v>0</v>
      </c>
      <c r="J12" s="4" t="str">
        <f t="shared" ref="J12:J36" si="8">IF(AND(K12&lt;0,K12&gt;-1),"- "&amp;ROUNDDOWN(K12,0)&amp;":"&amp;IF(LEN(ROUND(-MOD(K12,-1)*60,0))=1,"0"&amp;ROUND(-MOD(K12,-1)*60,0),ROUND(-MOD(K12,-1)*60,0)),IF(K12&lt;0,ROUNDDOWN(K12,0)&amp;":"&amp;IF(LEN(ROUND(-MOD(K12,-1)*60,0))=1,"0"&amp;ROUND(-MOD(K12,-1)*60,0),ROUND(-MOD(K12,-1)*60,0)),INT(K12)&amp;":"&amp;IF(LEN(ROUND(MOD(K12,1)*60,0))=1,"0"&amp;ROUND(MOD(K12,1)*60,0),ROUND(MOD(K12,1)*60,0))))</f>
        <v>0:00</v>
      </c>
      <c r="K12" s="19">
        <f t="shared" ref="K12:K36" si="9">ROUND(SUM(IF(AND(OR(C12=0,C12="NO"),I12&gt;5,WEEKDAY(B12)=7),I12-1,IF(I12=0,0,IF(AND(WEEKDAY(B12)=7,C12="NO"),I12,IF(WEEKDAY(B12)=7,I12-1,I12-9))))),16)</f>
        <v>0</v>
      </c>
      <c r="L12" s="4" t="str">
        <f t="shared" ref="L12:L36" si="10">IF(AND(M12&lt;0,M12&gt;-1),"- "&amp;ROUNDDOWN(M12,0)&amp;":"&amp;IF(LEN(ROUND(-MOD(M12,-1)*60,0))=1,"0"&amp;ROUND(-MOD(M12,-1)*60,0),ROUND(-MOD(M12,-1)*60,0)),IF(M12&lt;0,ROUNDDOWN(M12,0)&amp;":"&amp;IF(LEN(ROUND(-MOD(M12,-1)*60,0))=1,"0"&amp;ROUND(-MOD(M12,-1)*60,0),ROUND(-MOD(M12,-1)*60,0)),INT(M12)&amp;":"&amp;IF(LEN(ROUND(MOD(M12,1)*60,0))=1,"0"&amp;ROUND(MOD(M12,1)*60,0),ROUND(MOD(M12,1)*60,0))))</f>
        <v>0:00</v>
      </c>
      <c r="M12" s="28">
        <f t="shared" si="2"/>
        <v>0</v>
      </c>
      <c r="N12" s="6"/>
      <c r="O12" s="16"/>
      <c r="P12" s="16"/>
      <c r="Q12" s="24"/>
      <c r="R12" s="28"/>
      <c r="S12" s="24"/>
      <c r="T12" s="28"/>
      <c r="U12" s="40"/>
      <c r="V12" s="40"/>
      <c r="W12" s="24"/>
      <c r="X12" s="41"/>
      <c r="DB12" s="42"/>
    </row>
    <row r="13" spans="2:147" ht="16.5" customHeight="1">
      <c r="B13" s="15"/>
      <c r="C13" s="15"/>
      <c r="D13" s="16"/>
      <c r="E13" s="16"/>
      <c r="F13" s="17" t="s">
        <v>45</v>
      </c>
      <c r="G13" s="17" t="s">
        <v>46</v>
      </c>
      <c r="H13" s="18" t="str">
        <f t="shared" si="6"/>
        <v>0:00</v>
      </c>
      <c r="I13" s="19">
        <f t="shared" si="7"/>
        <v>0</v>
      </c>
      <c r="J13" s="4" t="str">
        <f t="shared" si="8"/>
        <v>0:00</v>
      </c>
      <c r="K13" s="19">
        <f t="shared" si="9"/>
        <v>0</v>
      </c>
      <c r="L13" s="4" t="str">
        <f t="shared" si="10"/>
        <v>0:00</v>
      </c>
      <c r="M13" s="28">
        <f t="shared" si="2"/>
        <v>0</v>
      </c>
      <c r="N13" s="6"/>
      <c r="O13" s="16"/>
      <c r="P13" s="16"/>
      <c r="Q13" s="24"/>
      <c r="R13" s="28"/>
      <c r="S13" s="24"/>
      <c r="T13" s="28"/>
      <c r="U13" s="40"/>
      <c r="V13" s="40"/>
      <c r="W13" s="24"/>
      <c r="X13" s="41"/>
      <c r="Y13" s="20"/>
    </row>
    <row r="14" spans="2:147" ht="16.5" customHeight="1">
      <c r="B14" s="15"/>
      <c r="C14" s="15"/>
      <c r="D14" s="16"/>
      <c r="E14" s="16"/>
      <c r="F14" s="17" t="s">
        <v>45</v>
      </c>
      <c r="G14" s="17" t="s">
        <v>46</v>
      </c>
      <c r="H14" s="18" t="str">
        <f t="shared" si="6"/>
        <v>0:00</v>
      </c>
      <c r="I14" s="19">
        <f t="shared" si="7"/>
        <v>0</v>
      </c>
      <c r="J14" s="4" t="str">
        <f t="shared" si="8"/>
        <v>0:00</v>
      </c>
      <c r="K14" s="19">
        <f t="shared" si="9"/>
        <v>0</v>
      </c>
      <c r="L14" s="4" t="str">
        <f t="shared" si="10"/>
        <v>0:00</v>
      </c>
      <c r="M14" s="28">
        <f t="shared" si="2"/>
        <v>0</v>
      </c>
      <c r="N14" s="6"/>
      <c r="O14" s="16"/>
      <c r="P14" s="16"/>
      <c r="Q14" s="24"/>
      <c r="R14" s="28"/>
      <c r="S14" s="24"/>
      <c r="T14" s="28"/>
      <c r="U14" s="40"/>
      <c r="V14" s="40"/>
      <c r="W14" s="24"/>
      <c r="X14" s="41"/>
    </row>
    <row r="15" spans="2:147" ht="16.5" customHeight="1">
      <c r="B15" s="15"/>
      <c r="C15" s="15"/>
      <c r="D15" s="16"/>
      <c r="E15" s="16"/>
      <c r="F15" s="17" t="s">
        <v>45</v>
      </c>
      <c r="G15" s="17" t="s">
        <v>46</v>
      </c>
      <c r="H15" s="18" t="str">
        <f t="shared" si="6"/>
        <v>0:00</v>
      </c>
      <c r="I15" s="19">
        <f t="shared" si="7"/>
        <v>0</v>
      </c>
      <c r="J15" s="4" t="str">
        <f t="shared" si="8"/>
        <v>0:00</v>
      </c>
      <c r="K15" s="19">
        <f t="shared" si="9"/>
        <v>0</v>
      </c>
      <c r="L15" s="4" t="str">
        <f t="shared" si="10"/>
        <v>0:00</v>
      </c>
      <c r="M15" s="28">
        <f>ROUND(SUM(K15,M14),16)</f>
        <v>0</v>
      </c>
      <c r="N15" s="6"/>
      <c r="O15" s="16"/>
      <c r="P15" s="16"/>
      <c r="Q15" s="24"/>
      <c r="R15" s="28"/>
      <c r="S15" s="24"/>
      <c r="T15" s="28"/>
      <c r="U15" s="40"/>
      <c r="V15" s="40"/>
      <c r="W15" s="24"/>
      <c r="X15" s="41"/>
    </row>
    <row r="16" spans="2:147" ht="16.5" customHeight="1">
      <c r="B16" s="15"/>
      <c r="C16" s="15"/>
      <c r="D16" s="16"/>
      <c r="E16" s="16"/>
      <c r="F16" s="17" t="s">
        <v>45</v>
      </c>
      <c r="G16" s="17" t="s">
        <v>46</v>
      </c>
      <c r="H16" s="18" t="str">
        <f t="shared" si="6"/>
        <v>0:00</v>
      </c>
      <c r="I16" s="19">
        <f t="shared" si="7"/>
        <v>0</v>
      </c>
      <c r="J16" s="4" t="str">
        <f t="shared" si="8"/>
        <v>0:00</v>
      </c>
      <c r="K16" s="19">
        <f t="shared" si="9"/>
        <v>0</v>
      </c>
      <c r="L16" s="4" t="str">
        <f t="shared" si="10"/>
        <v>0:00</v>
      </c>
      <c r="M16" s="28">
        <f t="shared" si="2"/>
        <v>0</v>
      </c>
      <c r="N16" s="6"/>
      <c r="O16" s="16"/>
      <c r="P16" s="16"/>
      <c r="Q16" s="24"/>
      <c r="R16" s="28"/>
      <c r="S16" s="24"/>
      <c r="T16" s="28"/>
      <c r="U16" s="40"/>
      <c r="V16" s="40"/>
      <c r="W16" s="24"/>
      <c r="X16" s="41"/>
    </row>
    <row r="17" spans="2:24" ht="16.5" customHeight="1">
      <c r="B17" s="15"/>
      <c r="C17" s="15"/>
      <c r="D17" s="16"/>
      <c r="E17" s="16"/>
      <c r="F17" s="17" t="s">
        <v>45</v>
      </c>
      <c r="G17" s="17" t="s">
        <v>46</v>
      </c>
      <c r="H17" s="18" t="str">
        <f t="shared" si="6"/>
        <v>0:00</v>
      </c>
      <c r="I17" s="19">
        <f t="shared" si="7"/>
        <v>0</v>
      </c>
      <c r="J17" s="4" t="str">
        <f t="shared" si="8"/>
        <v>0:00</v>
      </c>
      <c r="K17" s="19">
        <f t="shared" si="9"/>
        <v>0</v>
      </c>
      <c r="L17" s="4" t="str">
        <f t="shared" si="10"/>
        <v>0:00</v>
      </c>
      <c r="M17" s="28">
        <f t="shared" si="2"/>
        <v>0</v>
      </c>
      <c r="N17" s="6"/>
      <c r="O17" s="16"/>
      <c r="P17" s="16"/>
      <c r="Q17" s="24"/>
      <c r="R17" s="28"/>
      <c r="S17" s="24"/>
      <c r="T17" s="28"/>
      <c r="U17" s="40"/>
      <c r="V17" s="40"/>
      <c r="W17" s="24"/>
      <c r="X17" s="41"/>
    </row>
    <row r="18" spans="2:24" ht="16.5" customHeight="1">
      <c r="B18" s="15"/>
      <c r="C18" s="15"/>
      <c r="D18" s="16"/>
      <c r="E18" s="16"/>
      <c r="F18" s="17" t="s">
        <v>45</v>
      </c>
      <c r="G18" s="17" t="s">
        <v>46</v>
      </c>
      <c r="H18" s="18" t="str">
        <f t="shared" si="6"/>
        <v>0:00</v>
      </c>
      <c r="I18" s="19">
        <f t="shared" si="7"/>
        <v>0</v>
      </c>
      <c r="J18" s="4" t="str">
        <f t="shared" si="8"/>
        <v>0:00</v>
      </c>
      <c r="K18" s="19">
        <f>ROUND(SUM(IF(AND(OR(C18=0,C18="NO"),I18&gt;5,WEEKDAY(B18)=7),I18,IF(I18=0,0,IF(AND(WEEKDAY(B18)=7,C18="NO"),I18,IF(WEEKDAY(B18)=7,I18,I18-9))))),16)</f>
        <v>0</v>
      </c>
      <c r="L18" s="4" t="str">
        <f t="shared" si="10"/>
        <v>0:00</v>
      </c>
      <c r="M18" s="28">
        <f t="shared" si="2"/>
        <v>0</v>
      </c>
      <c r="N18" s="6"/>
      <c r="O18" s="16"/>
      <c r="P18" s="16"/>
      <c r="Q18" s="24"/>
      <c r="R18" s="28"/>
      <c r="S18" s="24"/>
      <c r="T18" s="28"/>
      <c r="U18" s="40"/>
      <c r="V18" s="40"/>
      <c r="W18" s="24"/>
      <c r="X18" s="41"/>
    </row>
    <row r="19" spans="2:24" ht="16.5" customHeight="1">
      <c r="B19" s="15"/>
      <c r="C19" s="15"/>
      <c r="D19" s="16"/>
      <c r="E19" s="16"/>
      <c r="F19" s="17" t="s">
        <v>45</v>
      </c>
      <c r="G19" s="17" t="s">
        <v>46</v>
      </c>
      <c r="H19" s="18" t="str">
        <f t="shared" si="6"/>
        <v>0:00</v>
      </c>
      <c r="I19" s="19">
        <f t="shared" si="7"/>
        <v>0</v>
      </c>
      <c r="J19" s="4" t="str">
        <f t="shared" si="8"/>
        <v>0:00</v>
      </c>
      <c r="K19" s="19">
        <f t="shared" si="9"/>
        <v>0</v>
      </c>
      <c r="L19" s="4" t="str">
        <f t="shared" si="10"/>
        <v>0:00</v>
      </c>
      <c r="M19" s="28">
        <f t="shared" si="2"/>
        <v>0</v>
      </c>
      <c r="N19" s="6"/>
      <c r="O19" s="16"/>
      <c r="P19" s="16"/>
      <c r="Q19" s="24"/>
      <c r="R19" s="28"/>
      <c r="S19" s="24"/>
      <c r="T19" s="28"/>
      <c r="U19" s="40"/>
      <c r="V19" s="40"/>
      <c r="W19" s="24"/>
      <c r="X19" s="41"/>
    </row>
    <row r="20" spans="2:24" ht="16.5" customHeight="1">
      <c r="B20" s="15"/>
      <c r="C20" s="15"/>
      <c r="D20" s="16"/>
      <c r="E20" s="16"/>
      <c r="F20" s="17" t="s">
        <v>45</v>
      </c>
      <c r="G20" s="17" t="s">
        <v>46</v>
      </c>
      <c r="H20" s="18" t="str">
        <f t="shared" si="6"/>
        <v>0:00</v>
      </c>
      <c r="I20" s="19">
        <f t="shared" si="7"/>
        <v>0</v>
      </c>
      <c r="J20" s="4" t="str">
        <f t="shared" si="8"/>
        <v>0:00</v>
      </c>
      <c r="K20" s="19">
        <f t="shared" si="9"/>
        <v>0</v>
      </c>
      <c r="L20" s="4" t="str">
        <f>IF(AND(M20&lt;0,M20&gt;-1),"- "&amp;ROUNDDOWN(M20,0)&amp;":"&amp;IF(LEN(ROUND(-MOD(M20,-1)*60,0))=1,"0"&amp;ROUND(-MOD(M20,-1)*60,0),ROUND(-MOD(M20,-1)*60,0)),IF(M20&lt;0,ROUNDDOWN(M20,0)&amp;":"&amp;IF(LEN(ROUND(-MOD(M20,-1)*60,0))=1,"0"&amp;ROUND(-MOD(M20,-1)*60,0),ROUND(-MOD(M20,-1)*60,0)),INT(M20)&amp;":"&amp;IF(LEN(ROUND(MOD(M20,1)*60,0))=1,"0"&amp;ROUND(MOD(M20,1)*60,0),ROUND(MOD(M20,1)*60,0))))</f>
        <v>0:00</v>
      </c>
      <c r="M20" s="28">
        <f>ROUND(SUM(K20,M19),16)</f>
        <v>0</v>
      </c>
      <c r="N20" s="6"/>
      <c r="O20" s="16"/>
      <c r="P20" s="16"/>
      <c r="Q20" s="24"/>
      <c r="R20" s="28"/>
      <c r="S20" s="24"/>
      <c r="T20" s="28"/>
      <c r="U20" s="40"/>
      <c r="V20" s="40"/>
      <c r="W20" s="24"/>
      <c r="X20" s="41"/>
    </row>
    <row r="21" spans="2:24" ht="16.5" customHeight="1">
      <c r="B21" s="15"/>
      <c r="C21" s="15"/>
      <c r="D21" s="16"/>
      <c r="E21" s="16"/>
      <c r="F21" s="17" t="s">
        <v>45</v>
      </c>
      <c r="G21" s="17" t="s">
        <v>46</v>
      </c>
      <c r="H21" s="18" t="str">
        <f t="shared" si="6"/>
        <v>0:00</v>
      </c>
      <c r="I21" s="19">
        <f t="shared" si="7"/>
        <v>0</v>
      </c>
      <c r="J21" s="4" t="str">
        <f t="shared" si="8"/>
        <v>0:00</v>
      </c>
      <c r="K21" s="19">
        <f t="shared" si="9"/>
        <v>0</v>
      </c>
      <c r="L21" s="4" t="str">
        <f t="shared" si="10"/>
        <v>0:00</v>
      </c>
      <c r="M21" s="28">
        <f t="shared" si="2"/>
        <v>0</v>
      </c>
      <c r="N21" s="6"/>
      <c r="O21" s="16"/>
      <c r="P21" s="16"/>
      <c r="Q21" s="24"/>
      <c r="R21" s="28"/>
      <c r="S21" s="24"/>
      <c r="T21" s="28"/>
      <c r="U21" s="40"/>
      <c r="V21" s="40"/>
      <c r="W21" s="24"/>
      <c r="X21" s="41"/>
    </row>
    <row r="22" spans="2:24" ht="16.5" customHeight="1">
      <c r="B22" s="15"/>
      <c r="C22" s="15"/>
      <c r="D22" s="16"/>
      <c r="E22" s="16"/>
      <c r="F22" s="17" t="s">
        <v>45</v>
      </c>
      <c r="G22" s="17" t="s">
        <v>46</v>
      </c>
      <c r="H22" s="18" t="str">
        <f t="shared" si="6"/>
        <v>0:00</v>
      </c>
      <c r="I22" s="19">
        <f t="shared" si="7"/>
        <v>0</v>
      </c>
      <c r="J22" s="4" t="str">
        <f t="shared" si="8"/>
        <v>0:00</v>
      </c>
      <c r="K22" s="19">
        <f t="shared" si="9"/>
        <v>0</v>
      </c>
      <c r="L22" s="4" t="str">
        <f t="shared" si="10"/>
        <v>0:00</v>
      </c>
      <c r="M22" s="28">
        <f t="shared" si="2"/>
        <v>0</v>
      </c>
      <c r="N22" s="6"/>
      <c r="O22" s="16"/>
      <c r="P22" s="16"/>
      <c r="Q22" s="24"/>
      <c r="R22" s="28"/>
      <c r="S22" s="24"/>
      <c r="T22" s="28"/>
      <c r="U22" s="40"/>
      <c r="V22" s="40"/>
      <c r="W22" s="24"/>
      <c r="X22" s="41"/>
    </row>
    <row r="23" spans="2:24" ht="16.5" customHeight="1">
      <c r="B23" s="15"/>
      <c r="C23" s="15"/>
      <c r="D23" s="16"/>
      <c r="E23" s="16"/>
      <c r="F23" s="17" t="s">
        <v>45</v>
      </c>
      <c r="G23" s="17" t="s">
        <v>46</v>
      </c>
      <c r="H23" s="18" t="str">
        <f t="shared" si="6"/>
        <v>0:00</v>
      </c>
      <c r="I23" s="19">
        <f t="shared" si="7"/>
        <v>0</v>
      </c>
      <c r="J23" s="4" t="str">
        <f t="shared" si="8"/>
        <v>0:00</v>
      </c>
      <c r="K23" s="19">
        <f t="shared" si="9"/>
        <v>0</v>
      </c>
      <c r="L23" s="4" t="str">
        <f t="shared" si="10"/>
        <v>0:00</v>
      </c>
      <c r="M23" s="28">
        <f t="shared" si="2"/>
        <v>0</v>
      </c>
      <c r="N23" s="6"/>
      <c r="O23" s="16"/>
      <c r="P23" s="16"/>
      <c r="Q23" s="24"/>
      <c r="R23" s="28"/>
      <c r="S23" s="24"/>
      <c r="T23" s="28"/>
      <c r="U23" s="40"/>
      <c r="V23" s="40"/>
      <c r="W23" s="24"/>
      <c r="X23" s="41"/>
    </row>
    <row r="24" spans="2:24" ht="16.5" customHeight="1">
      <c r="B24" s="15"/>
      <c r="C24" s="15"/>
      <c r="D24" s="16"/>
      <c r="E24" s="16"/>
      <c r="F24" s="17" t="s">
        <v>45</v>
      </c>
      <c r="G24" s="17" t="s">
        <v>46</v>
      </c>
      <c r="H24" s="18" t="str">
        <f t="shared" si="6"/>
        <v>0:00</v>
      </c>
      <c r="I24" s="19">
        <f t="shared" si="7"/>
        <v>0</v>
      </c>
      <c r="J24" s="4" t="str">
        <f t="shared" si="8"/>
        <v>0:00</v>
      </c>
      <c r="K24" s="19">
        <f t="shared" si="9"/>
        <v>0</v>
      </c>
      <c r="L24" s="4" t="str">
        <f t="shared" si="10"/>
        <v>0:00</v>
      </c>
      <c r="M24" s="28">
        <f t="shared" si="2"/>
        <v>0</v>
      </c>
      <c r="N24" s="6"/>
      <c r="O24" s="16"/>
      <c r="P24" s="16"/>
      <c r="Q24" s="24"/>
      <c r="R24" s="28"/>
      <c r="S24" s="24"/>
      <c r="T24" s="28"/>
      <c r="U24" s="40"/>
      <c r="V24" s="40"/>
      <c r="W24" s="24"/>
      <c r="X24" s="41"/>
    </row>
    <row r="25" spans="2:24" ht="16.5" customHeight="1">
      <c r="B25" s="15"/>
      <c r="C25" s="15"/>
      <c r="D25" s="16"/>
      <c r="E25" s="16"/>
      <c r="F25" s="17" t="s">
        <v>45</v>
      </c>
      <c r="G25" s="17" t="s">
        <v>46</v>
      </c>
      <c r="H25" s="18" t="str">
        <f t="shared" si="6"/>
        <v>0:00</v>
      </c>
      <c r="I25" s="19">
        <f t="shared" si="7"/>
        <v>0</v>
      </c>
      <c r="J25" s="4" t="str">
        <f t="shared" si="8"/>
        <v>0:00</v>
      </c>
      <c r="K25" s="19">
        <f t="shared" si="9"/>
        <v>0</v>
      </c>
      <c r="L25" s="4" t="str">
        <f t="shared" si="10"/>
        <v>0:00</v>
      </c>
      <c r="M25" s="28">
        <f t="shared" si="2"/>
        <v>0</v>
      </c>
      <c r="N25" s="6"/>
      <c r="O25" s="16"/>
      <c r="P25" s="16"/>
      <c r="Q25" s="24"/>
      <c r="R25" s="28"/>
      <c r="S25" s="24"/>
      <c r="T25" s="28"/>
      <c r="U25" s="40"/>
      <c r="V25" s="40"/>
      <c r="W25" s="24"/>
      <c r="X25" s="41"/>
    </row>
    <row r="26" spans="2:24" ht="16.5" customHeight="1">
      <c r="B26" s="15"/>
      <c r="C26" s="15"/>
      <c r="D26" s="16"/>
      <c r="E26" s="16"/>
      <c r="F26" s="17" t="s">
        <v>45</v>
      </c>
      <c r="G26" s="17" t="s">
        <v>46</v>
      </c>
      <c r="H26" s="18" t="str">
        <f t="shared" si="6"/>
        <v>0:00</v>
      </c>
      <c r="I26" s="19">
        <f t="shared" si="7"/>
        <v>0</v>
      </c>
      <c r="J26" s="4" t="str">
        <f t="shared" si="8"/>
        <v>0:00</v>
      </c>
      <c r="K26" s="19">
        <f t="shared" si="9"/>
        <v>0</v>
      </c>
      <c r="L26" s="4" t="str">
        <f t="shared" si="10"/>
        <v>0:00</v>
      </c>
      <c r="M26" s="28">
        <f t="shared" si="2"/>
        <v>0</v>
      </c>
      <c r="N26" s="6"/>
      <c r="O26" s="16"/>
      <c r="P26" s="16"/>
      <c r="Q26" s="24"/>
      <c r="R26" s="28"/>
      <c r="S26" s="24"/>
      <c r="T26" s="28"/>
      <c r="U26" s="40"/>
      <c r="V26" s="40"/>
      <c r="W26" s="24"/>
      <c r="X26" s="41"/>
    </row>
    <row r="27" spans="2:24" ht="16.5" customHeight="1">
      <c r="B27" s="15"/>
      <c r="C27" s="15"/>
      <c r="D27" s="16"/>
      <c r="E27" s="16"/>
      <c r="F27" s="17" t="s">
        <v>45</v>
      </c>
      <c r="G27" s="17" t="s">
        <v>46</v>
      </c>
      <c r="H27" s="18" t="str">
        <f t="shared" si="6"/>
        <v>0:00</v>
      </c>
      <c r="I27" s="19">
        <f t="shared" si="7"/>
        <v>0</v>
      </c>
      <c r="J27" s="4" t="str">
        <f t="shared" si="8"/>
        <v>0:00</v>
      </c>
      <c r="K27" s="19">
        <f t="shared" si="9"/>
        <v>0</v>
      </c>
      <c r="L27" s="4" t="str">
        <f t="shared" si="10"/>
        <v>0:00</v>
      </c>
      <c r="M27" s="28">
        <f t="shared" si="2"/>
        <v>0</v>
      </c>
      <c r="N27" s="6"/>
      <c r="O27" s="16"/>
      <c r="P27" s="16"/>
      <c r="Q27" s="24"/>
      <c r="R27" s="28"/>
      <c r="S27" s="24"/>
      <c r="T27" s="28"/>
      <c r="U27" s="40"/>
      <c r="V27" s="40"/>
      <c r="W27" s="24"/>
      <c r="X27" s="41"/>
    </row>
    <row r="28" spans="2:24" ht="16.5" customHeight="1">
      <c r="B28" s="15"/>
      <c r="C28" s="15"/>
      <c r="D28" s="16"/>
      <c r="E28" s="16"/>
      <c r="F28" s="17" t="s">
        <v>45</v>
      </c>
      <c r="G28" s="17" t="s">
        <v>46</v>
      </c>
      <c r="H28" s="18" t="str">
        <f t="shared" ref="H28" si="11">IF(AND(I28&lt;0,I28&gt;-1),"- "&amp;ROUNDDOWN(I28,0)&amp;":"&amp;IF(LEN(ROUND(-MOD(I28,-1)*60,0))=1,"0"&amp;ROUND(-MOD(I28,-1)*60,0),ROUND(-MOD(I28,-1)*60,0)),IF(I28&lt;0,ROUNDDOWN(I28,0)&amp;":"&amp;IF(LEN(ROUND(-MOD(I28,-1)*60,0))=1,"0"&amp;ROUND(-MOD(I28,-1)*60,0),ROUND(-MOD(I28,-1)*60,0)),INT(I28)&amp;":"&amp;IF(LEN(ROUND(MOD(I28,1)*60,0))=1,"0"&amp;ROUND(MOD(I28,1)*60,0),ROUND(MOD(I28,1)*60,0))))</f>
        <v>0:00</v>
      </c>
      <c r="I28" s="19">
        <f t="shared" ref="I28" si="12">ROUND(SUM(IF(COUNTA(D28:E28)=2,E28-D28,0)*24),16)</f>
        <v>0</v>
      </c>
      <c r="J28" s="4" t="str">
        <f t="shared" ref="J28" si="13">IF(AND(K28&lt;0,K28&gt;-1),"- "&amp;ROUNDDOWN(K28,0)&amp;":"&amp;IF(LEN(ROUND(-MOD(K28,-1)*60,0))=1,"0"&amp;ROUND(-MOD(K28,-1)*60,0),ROUND(-MOD(K28,-1)*60,0)),IF(K28&lt;0,ROUNDDOWN(K28,0)&amp;":"&amp;IF(LEN(ROUND(-MOD(K28,-1)*60,0))=1,"0"&amp;ROUND(-MOD(K28,-1)*60,0),ROUND(-MOD(K28,-1)*60,0)),INT(K28)&amp;":"&amp;IF(LEN(ROUND(MOD(K28,1)*60,0))=1,"0"&amp;ROUND(MOD(K28,1)*60,0),ROUND(MOD(K28,1)*60,0))))</f>
        <v>0:00</v>
      </c>
      <c r="K28" s="19">
        <f>ROUND(SUM(IF(AND(OR(C28=0,C28="NO"),I28&gt;5,WEEKDAY(B28)=7),I28,IF(I28=0,0,IF(AND(WEEKDAY(B28)=7,C28="NO"),I28,IF(WEEKDAY(B28)=7,I28,I28-9))))),16)</f>
        <v>0</v>
      </c>
      <c r="L28" s="4" t="str">
        <f t="shared" ref="L28" si="14">IF(AND(M28&lt;0,M28&gt;-1),"- "&amp;ROUNDDOWN(M28,0)&amp;":"&amp;IF(LEN(ROUND(-MOD(M28,-1)*60,0))=1,"0"&amp;ROUND(-MOD(M28,-1)*60,0),ROUND(-MOD(M28,-1)*60,0)),IF(M28&lt;0,ROUNDDOWN(M28,0)&amp;":"&amp;IF(LEN(ROUND(-MOD(M28,-1)*60,0))=1,"0"&amp;ROUND(-MOD(M28,-1)*60,0),ROUND(-MOD(M28,-1)*60,0)),INT(M28)&amp;":"&amp;IF(LEN(ROUND(MOD(M28,1)*60,0))=1,"0"&amp;ROUND(MOD(M28,1)*60,0),ROUND(MOD(M28,1)*60,0))))</f>
        <v>0:00</v>
      </c>
      <c r="M28" s="28">
        <f t="shared" ref="M28" si="15">ROUND(SUM(K28,M27),16)</f>
        <v>0</v>
      </c>
      <c r="N28" s="6"/>
      <c r="O28" s="16"/>
      <c r="P28" s="16"/>
      <c r="Q28" s="24"/>
      <c r="R28" s="28"/>
      <c r="S28" s="24"/>
      <c r="T28" s="28"/>
      <c r="U28" s="40"/>
      <c r="V28" s="40"/>
      <c r="W28" s="24"/>
      <c r="X28" s="41"/>
    </row>
    <row r="29" spans="2:24" ht="16.5" customHeight="1">
      <c r="B29" s="15"/>
      <c r="C29" s="15"/>
      <c r="D29" s="16"/>
      <c r="E29" s="16"/>
      <c r="F29" s="17" t="s">
        <v>45</v>
      </c>
      <c r="G29" s="17" t="s">
        <v>46</v>
      </c>
      <c r="H29" s="18" t="str">
        <f t="shared" si="6"/>
        <v>0:00</v>
      </c>
      <c r="I29" s="19">
        <f t="shared" si="7"/>
        <v>0</v>
      </c>
      <c r="J29" s="4" t="str">
        <f t="shared" si="8"/>
        <v>0:00</v>
      </c>
      <c r="K29" s="19">
        <f t="shared" si="9"/>
        <v>0</v>
      </c>
      <c r="L29" s="4" t="str">
        <f t="shared" si="10"/>
        <v>0:00</v>
      </c>
      <c r="M29" s="28">
        <f t="shared" si="2"/>
        <v>0</v>
      </c>
      <c r="N29" s="6"/>
      <c r="O29" s="16"/>
      <c r="P29" s="16"/>
      <c r="Q29" s="24"/>
      <c r="R29" s="28"/>
      <c r="S29" s="24"/>
      <c r="T29" s="28"/>
      <c r="U29" s="40"/>
      <c r="V29" s="40"/>
      <c r="W29" s="24"/>
      <c r="X29" s="41"/>
    </row>
    <row r="30" spans="2:24" ht="16.5" customHeight="1">
      <c r="B30" s="15"/>
      <c r="C30" s="15"/>
      <c r="D30" s="16"/>
      <c r="E30" s="16"/>
      <c r="F30" s="17" t="s">
        <v>45</v>
      </c>
      <c r="G30" s="17" t="s">
        <v>46</v>
      </c>
      <c r="H30" s="18" t="str">
        <f t="shared" si="6"/>
        <v>0:00</v>
      </c>
      <c r="I30" s="19">
        <f t="shared" si="7"/>
        <v>0</v>
      </c>
      <c r="J30" s="4" t="str">
        <f t="shared" si="8"/>
        <v>0:00</v>
      </c>
      <c r="K30" s="19">
        <f t="shared" si="9"/>
        <v>0</v>
      </c>
      <c r="L30" s="4" t="str">
        <f t="shared" si="10"/>
        <v>0:00</v>
      </c>
      <c r="M30" s="28">
        <f t="shared" si="2"/>
        <v>0</v>
      </c>
      <c r="N30" s="6"/>
      <c r="O30" s="16"/>
      <c r="P30" s="16"/>
      <c r="Q30" s="24"/>
      <c r="R30" s="28"/>
      <c r="S30" s="24"/>
      <c r="T30" s="28"/>
      <c r="U30" s="40"/>
      <c r="V30" s="40"/>
      <c r="W30" s="24"/>
      <c r="X30" s="41"/>
    </row>
    <row r="31" spans="2:24" ht="16.5" customHeight="1">
      <c r="B31" s="15"/>
      <c r="C31" s="15"/>
      <c r="D31" s="16"/>
      <c r="E31" s="16"/>
      <c r="F31" s="17" t="s">
        <v>45</v>
      </c>
      <c r="G31" s="17" t="s">
        <v>46</v>
      </c>
      <c r="H31" s="18" t="str">
        <f t="shared" si="6"/>
        <v>0:00</v>
      </c>
      <c r="I31" s="19">
        <f t="shared" si="7"/>
        <v>0</v>
      </c>
      <c r="J31" s="4" t="str">
        <f t="shared" si="8"/>
        <v>0:00</v>
      </c>
      <c r="K31" s="19">
        <f t="shared" si="9"/>
        <v>0</v>
      </c>
      <c r="L31" s="4" t="str">
        <f t="shared" si="10"/>
        <v>0:00</v>
      </c>
      <c r="M31" s="28">
        <f t="shared" si="2"/>
        <v>0</v>
      </c>
      <c r="N31" s="6"/>
      <c r="O31" s="16"/>
      <c r="P31" s="16"/>
      <c r="Q31" s="24"/>
      <c r="R31" s="28"/>
      <c r="S31" s="24"/>
      <c r="T31" s="28"/>
      <c r="U31" s="40"/>
      <c r="V31" s="40"/>
      <c r="W31" s="24"/>
      <c r="X31" s="41"/>
    </row>
    <row r="32" spans="2:24" ht="16.5" customHeight="1">
      <c r="B32" s="15"/>
      <c r="C32" s="15"/>
      <c r="D32" s="16"/>
      <c r="E32" s="16"/>
      <c r="F32" s="17" t="s">
        <v>45</v>
      </c>
      <c r="G32" s="17" t="s">
        <v>46</v>
      </c>
      <c r="H32" s="18" t="str">
        <f t="shared" si="6"/>
        <v>0:00</v>
      </c>
      <c r="I32" s="19">
        <f t="shared" si="7"/>
        <v>0</v>
      </c>
      <c r="J32" s="4" t="str">
        <f t="shared" si="8"/>
        <v>0:00</v>
      </c>
      <c r="K32" s="19">
        <f t="shared" si="9"/>
        <v>0</v>
      </c>
      <c r="L32" s="4" t="str">
        <f t="shared" si="10"/>
        <v>0:00</v>
      </c>
      <c r="M32" s="28">
        <f t="shared" si="2"/>
        <v>0</v>
      </c>
      <c r="N32" s="6"/>
      <c r="O32" s="16"/>
      <c r="P32" s="16"/>
      <c r="Q32" s="24"/>
      <c r="R32" s="28"/>
      <c r="S32" s="24"/>
      <c r="T32" s="28"/>
      <c r="U32" s="40"/>
      <c r="V32" s="40"/>
      <c r="W32" s="24"/>
      <c r="X32" s="41"/>
    </row>
    <row r="33" spans="2:24" ht="16.5" customHeight="1">
      <c r="B33" s="15"/>
      <c r="C33" s="15"/>
      <c r="D33" s="16"/>
      <c r="E33" s="16"/>
      <c r="F33" s="17" t="s">
        <v>45</v>
      </c>
      <c r="G33" s="17" t="s">
        <v>46</v>
      </c>
      <c r="H33" s="18" t="str">
        <f t="shared" si="6"/>
        <v>0:00</v>
      </c>
      <c r="I33" s="19">
        <f t="shared" si="7"/>
        <v>0</v>
      </c>
      <c r="J33" s="4" t="str">
        <f t="shared" si="8"/>
        <v>0:00</v>
      </c>
      <c r="K33" s="19">
        <f t="shared" si="9"/>
        <v>0</v>
      </c>
      <c r="L33" s="4" t="str">
        <f t="shared" si="10"/>
        <v>0:00</v>
      </c>
      <c r="M33" s="28">
        <f t="shared" si="2"/>
        <v>0</v>
      </c>
      <c r="N33" s="6"/>
      <c r="O33" s="16"/>
      <c r="P33" s="16"/>
      <c r="Q33" s="24"/>
      <c r="R33" s="28"/>
      <c r="S33" s="24"/>
      <c r="T33" s="28"/>
      <c r="U33" s="40"/>
      <c r="V33" s="40"/>
      <c r="W33" s="24"/>
      <c r="X33" s="41"/>
    </row>
    <row r="34" spans="2:24" ht="16.5" customHeight="1">
      <c r="B34" s="15"/>
      <c r="C34" s="15"/>
      <c r="D34" s="16"/>
      <c r="E34" s="16"/>
      <c r="F34" s="17" t="s">
        <v>45</v>
      </c>
      <c r="G34" s="17" t="s">
        <v>46</v>
      </c>
      <c r="H34" s="18" t="str">
        <f t="shared" ref="H34" si="16">IF(AND(I34&lt;0,I34&gt;-1),"- "&amp;ROUNDDOWN(I34,0)&amp;":"&amp;IF(LEN(ROUND(-MOD(I34,-1)*60,0))=1,"0"&amp;ROUND(-MOD(I34,-1)*60,0),ROUND(-MOD(I34,-1)*60,0)),IF(I34&lt;0,ROUNDDOWN(I34,0)&amp;":"&amp;IF(LEN(ROUND(-MOD(I34,-1)*60,0))=1,"0"&amp;ROUND(-MOD(I34,-1)*60,0),ROUND(-MOD(I34,-1)*60,0)),INT(I34)&amp;":"&amp;IF(LEN(ROUND(MOD(I34,1)*60,0))=1,"0"&amp;ROUND(MOD(I34,1)*60,0),ROUND(MOD(I34,1)*60,0))))</f>
        <v>0:00</v>
      </c>
      <c r="I34" s="19">
        <f t="shared" ref="I34" si="17">ROUND(SUM(IF(COUNTA(D34:E34)=2,E34-D34,0)*24),16)</f>
        <v>0</v>
      </c>
      <c r="J34" s="4" t="str">
        <f t="shared" ref="J34" si="18">IF(AND(K34&lt;0,K34&gt;-1),"- "&amp;ROUNDDOWN(K34,0)&amp;":"&amp;IF(LEN(ROUND(-MOD(K34,-1)*60,0))=1,"0"&amp;ROUND(-MOD(K34,-1)*60,0),ROUND(-MOD(K34,-1)*60,0)),IF(K34&lt;0,ROUNDDOWN(K34,0)&amp;":"&amp;IF(LEN(ROUND(-MOD(K34,-1)*60,0))=1,"0"&amp;ROUND(-MOD(K34,-1)*60,0),ROUND(-MOD(K34,-1)*60,0)),INT(K34)&amp;":"&amp;IF(LEN(ROUND(MOD(K34,1)*60,0))=1,"0"&amp;ROUND(MOD(K34,1)*60,0),ROUND(MOD(K34,1)*60,0))))</f>
        <v>0:00</v>
      </c>
      <c r="K34" s="19">
        <f t="shared" ref="K34" si="19">ROUND(SUM(IF(AND(OR(C34=0,C34="NO"),I34&gt;5,WEEKDAY(B34)=7),I34-1,IF(I34=0,0,IF(AND(WEEKDAY(B34)=7,C34="NO"),I34,IF(WEEKDAY(B34)=7,I34-1,I34-9))))),16)</f>
        <v>0</v>
      </c>
      <c r="L34" s="4" t="str">
        <f t="shared" ref="L34" si="20">IF(AND(M34&lt;0,M34&gt;-1),"- "&amp;ROUNDDOWN(M34,0)&amp;":"&amp;IF(LEN(ROUND(-MOD(M34,-1)*60,0))=1,"0"&amp;ROUND(-MOD(M34,-1)*60,0),ROUND(-MOD(M34,-1)*60,0)),IF(M34&lt;0,ROUNDDOWN(M34,0)&amp;":"&amp;IF(LEN(ROUND(-MOD(M34,-1)*60,0))=1,"0"&amp;ROUND(-MOD(M34,-1)*60,0),ROUND(-MOD(M34,-1)*60,0)),INT(M34)&amp;":"&amp;IF(LEN(ROUND(MOD(M34,1)*60,0))=1,"0"&amp;ROUND(MOD(M34,1)*60,0),ROUND(MOD(M34,1)*60,0))))</f>
        <v>0:00</v>
      </c>
      <c r="M34" s="28">
        <f t="shared" ref="M34" si="21">ROUND(SUM(K34,M33),16)</f>
        <v>0</v>
      </c>
      <c r="N34" s="6"/>
      <c r="O34" s="16"/>
      <c r="P34" s="16"/>
      <c r="Q34" s="24"/>
      <c r="R34" s="28"/>
      <c r="S34" s="24"/>
      <c r="T34" s="28"/>
      <c r="U34" s="40"/>
      <c r="V34" s="40"/>
      <c r="W34" s="24"/>
      <c r="X34" s="41"/>
    </row>
    <row r="35" spans="2:24" ht="16.5" customHeight="1">
      <c r="B35" s="15"/>
      <c r="C35" s="15"/>
      <c r="D35" s="16"/>
      <c r="E35" s="16"/>
      <c r="F35" s="17" t="s">
        <v>45</v>
      </c>
      <c r="G35" s="17" t="s">
        <v>46</v>
      </c>
      <c r="H35" s="18" t="str">
        <f t="shared" si="6"/>
        <v>0:00</v>
      </c>
      <c r="I35" s="19">
        <f t="shared" si="7"/>
        <v>0</v>
      </c>
      <c r="J35" s="4" t="str">
        <f t="shared" si="8"/>
        <v>0:00</v>
      </c>
      <c r="K35" s="19">
        <f t="shared" si="9"/>
        <v>0</v>
      </c>
      <c r="L35" s="4" t="str">
        <f t="shared" si="10"/>
        <v>0:00</v>
      </c>
      <c r="M35" s="28">
        <f>ROUND(SUM(K35,M34),16)</f>
        <v>0</v>
      </c>
      <c r="N35" s="6"/>
      <c r="O35" s="16"/>
      <c r="P35" s="16"/>
      <c r="Q35" s="24"/>
      <c r="R35" s="28"/>
      <c r="S35" s="24"/>
      <c r="T35" s="28"/>
      <c r="U35" s="40"/>
      <c r="V35" s="40"/>
      <c r="W35" s="24"/>
      <c r="X35" s="41"/>
    </row>
    <row r="36" spans="2:24" ht="16.5" customHeight="1">
      <c r="B36" s="15"/>
      <c r="C36" s="15"/>
      <c r="D36" s="16"/>
      <c r="E36" s="16"/>
      <c r="F36" s="17" t="s">
        <v>45</v>
      </c>
      <c r="G36" s="17" t="s">
        <v>46</v>
      </c>
      <c r="H36" s="18" t="str">
        <f t="shared" si="6"/>
        <v>0:00</v>
      </c>
      <c r="I36" s="19">
        <f t="shared" si="7"/>
        <v>0</v>
      </c>
      <c r="J36" s="4" t="str">
        <f t="shared" si="8"/>
        <v>0:00</v>
      </c>
      <c r="K36" s="19">
        <f t="shared" si="9"/>
        <v>0</v>
      </c>
      <c r="L36" s="4" t="str">
        <f t="shared" si="10"/>
        <v>0:00</v>
      </c>
      <c r="M36" s="28">
        <f t="shared" si="2"/>
        <v>0</v>
      </c>
      <c r="N36" s="6"/>
      <c r="O36" s="16"/>
      <c r="P36" s="16"/>
      <c r="Q36" s="24"/>
      <c r="R36" s="28"/>
      <c r="S36" s="24"/>
      <c r="T36" s="28"/>
      <c r="U36" s="40"/>
      <c r="V36" s="40"/>
      <c r="W36" s="24"/>
      <c r="X36" s="41"/>
    </row>
    <row r="37" spans="2:24" ht="16.5" customHeight="1">
      <c r="B37" s="15"/>
      <c r="C37" s="15"/>
      <c r="D37" s="16"/>
      <c r="E37" s="16"/>
      <c r="F37" s="17" t="s">
        <v>45</v>
      </c>
      <c r="G37" s="17" t="s">
        <v>46</v>
      </c>
      <c r="H37" s="18" t="str">
        <f t="shared" ref="H37:H60" si="22">IF(AND(I37&lt;0,I37&gt;-1),"- "&amp;ROUNDDOWN(I37,0)&amp;":"&amp;IF(LEN(ROUND(-MOD(I37,-1)*60,0))=1,"0"&amp;ROUND(-MOD(I37,-1)*60,0),ROUND(-MOD(I37,-1)*60,0)),IF(I37&lt;0,ROUNDDOWN(I37,0)&amp;":"&amp;IF(LEN(ROUND(-MOD(I37,-1)*60,0))=1,"0"&amp;ROUND(-MOD(I37,-1)*60,0),ROUND(-MOD(I37,-1)*60,0)),INT(I37)&amp;":"&amp;IF(LEN(ROUND(MOD(I37,1)*60,0))=1,"0"&amp;ROUND(MOD(I37,1)*60,0),ROUND(MOD(I37,1)*60,0))))</f>
        <v>0:00</v>
      </c>
      <c r="I37" s="19">
        <f t="shared" ref="I37:I60" si="23">ROUND(SUM(IF(COUNTA(D37:E37)=2,E37-D37,0)*24),16)</f>
        <v>0</v>
      </c>
      <c r="J37" s="4" t="str">
        <f t="shared" ref="J37:J60" si="24">IF(AND(K37&lt;0,K37&gt;-1),"- "&amp;ROUNDDOWN(K37,0)&amp;":"&amp;IF(LEN(ROUND(-MOD(K37,-1)*60,0))=1,"0"&amp;ROUND(-MOD(K37,-1)*60,0),ROUND(-MOD(K37,-1)*60,0)),IF(K37&lt;0,ROUNDDOWN(K37,0)&amp;":"&amp;IF(LEN(ROUND(-MOD(K37,-1)*60,0))=1,"0"&amp;ROUND(-MOD(K37,-1)*60,0),ROUND(-MOD(K37,-1)*60,0)),INT(K37)&amp;":"&amp;IF(LEN(ROUND(MOD(K37,1)*60,0))=1,"0"&amp;ROUND(MOD(K37,1)*60,0),ROUND(MOD(K37,1)*60,0))))</f>
        <v>0:00</v>
      </c>
      <c r="K37" s="19">
        <f t="shared" ref="K37:K60" si="25">ROUND(SUM(IF(AND(OR(C37=0,C37="NO"),I37&gt;5,WEEKDAY(B37)=7),I37-1,IF(I37=0,0,IF(AND(WEEKDAY(B37)=7,C37="NO"),I37,IF(WEEKDAY(B37)=7,I37-1,I37-9))))),16)</f>
        <v>0</v>
      </c>
      <c r="L37" s="4" t="str">
        <f t="shared" ref="L37:L60" si="26">IF(AND(M37&lt;0,M37&gt;-1),"- "&amp;ROUNDDOWN(M37,0)&amp;":"&amp;IF(LEN(ROUND(-MOD(M37,-1)*60,0))=1,"0"&amp;ROUND(-MOD(M37,-1)*60,0),ROUND(-MOD(M37,-1)*60,0)),IF(M37&lt;0,ROUNDDOWN(M37,0)&amp;":"&amp;IF(LEN(ROUND(-MOD(M37,-1)*60,0))=1,"0"&amp;ROUND(-MOD(M37,-1)*60,0),ROUND(-MOD(M37,-1)*60,0)),INT(M37)&amp;":"&amp;IF(LEN(ROUND(MOD(M37,1)*60,0))=1,"0"&amp;ROUND(MOD(M37,1)*60,0),ROUND(MOD(M37,1)*60,0))))</f>
        <v>0:00</v>
      </c>
      <c r="M37" s="28">
        <f t="shared" ref="M37:M60" si="27">ROUND(SUM(K37,M36),16)</f>
        <v>0</v>
      </c>
      <c r="N37" s="6"/>
      <c r="O37" s="16"/>
      <c r="P37" s="16"/>
      <c r="Q37" s="24"/>
      <c r="R37" s="28"/>
      <c r="S37" s="24"/>
      <c r="T37" s="28"/>
      <c r="U37" s="40"/>
      <c r="V37" s="40"/>
      <c r="W37" s="24"/>
      <c r="X37" s="41"/>
    </row>
    <row r="38" spans="2:24" ht="16.5" customHeight="1">
      <c r="B38" s="15"/>
      <c r="C38" s="15"/>
      <c r="D38" s="16"/>
      <c r="E38" s="16"/>
      <c r="F38" s="17" t="s">
        <v>45</v>
      </c>
      <c r="G38" s="17" t="s">
        <v>46</v>
      </c>
      <c r="H38" s="18" t="str">
        <f t="shared" si="22"/>
        <v>0:00</v>
      </c>
      <c r="I38" s="19">
        <f t="shared" si="23"/>
        <v>0</v>
      </c>
      <c r="J38" s="4" t="str">
        <f t="shared" si="24"/>
        <v>0:00</v>
      </c>
      <c r="K38" s="19">
        <f t="shared" si="25"/>
        <v>0</v>
      </c>
      <c r="L38" s="4" t="str">
        <f t="shared" si="26"/>
        <v>0:00</v>
      </c>
      <c r="M38" s="28">
        <f t="shared" si="27"/>
        <v>0</v>
      </c>
      <c r="N38" s="6"/>
      <c r="O38" s="16"/>
      <c r="P38" s="16"/>
      <c r="Q38" s="24"/>
      <c r="R38" s="28"/>
      <c r="S38" s="24"/>
      <c r="T38" s="28"/>
      <c r="U38" s="40"/>
      <c r="V38" s="40"/>
      <c r="W38" s="24"/>
      <c r="X38" s="41"/>
    </row>
    <row r="39" spans="2:24" ht="16.5" customHeight="1">
      <c r="B39" s="15"/>
      <c r="C39" s="15"/>
      <c r="D39" s="16"/>
      <c r="E39" s="16"/>
      <c r="F39" s="17" t="s">
        <v>45</v>
      </c>
      <c r="G39" s="17" t="s">
        <v>46</v>
      </c>
      <c r="H39" s="18" t="str">
        <f t="shared" si="22"/>
        <v>0:00</v>
      </c>
      <c r="I39" s="19">
        <f t="shared" si="23"/>
        <v>0</v>
      </c>
      <c r="J39" s="4" t="str">
        <f t="shared" si="24"/>
        <v>0:00</v>
      </c>
      <c r="K39" s="19">
        <f t="shared" si="25"/>
        <v>0</v>
      </c>
      <c r="L39" s="4" t="str">
        <f t="shared" si="26"/>
        <v>0:00</v>
      </c>
      <c r="M39" s="28">
        <f t="shared" si="27"/>
        <v>0</v>
      </c>
      <c r="N39" s="6"/>
      <c r="O39" s="16"/>
      <c r="P39" s="16"/>
      <c r="Q39" s="24"/>
      <c r="R39" s="28"/>
      <c r="S39" s="24"/>
      <c r="T39" s="28"/>
      <c r="U39" s="40"/>
      <c r="V39" s="40"/>
      <c r="W39" s="24"/>
      <c r="X39" s="41"/>
    </row>
    <row r="40" spans="2:24" ht="16.5" customHeight="1">
      <c r="B40" s="15"/>
      <c r="C40" s="15"/>
      <c r="D40" s="16"/>
      <c r="E40" s="16"/>
      <c r="F40" s="17" t="s">
        <v>45</v>
      </c>
      <c r="G40" s="17" t="s">
        <v>46</v>
      </c>
      <c r="H40" s="18" t="str">
        <f t="shared" si="22"/>
        <v>0:00</v>
      </c>
      <c r="I40" s="19">
        <f t="shared" si="23"/>
        <v>0</v>
      </c>
      <c r="J40" s="4" t="str">
        <f t="shared" si="24"/>
        <v>0:00</v>
      </c>
      <c r="K40" s="19">
        <f t="shared" si="25"/>
        <v>0</v>
      </c>
      <c r="L40" s="4" t="str">
        <f t="shared" si="26"/>
        <v>0:00</v>
      </c>
      <c r="M40" s="28">
        <f>ROUND(SUM(K40,M39),16)</f>
        <v>0</v>
      </c>
      <c r="N40" s="6"/>
      <c r="O40" s="16"/>
      <c r="P40" s="16"/>
      <c r="Q40" s="24"/>
      <c r="R40" s="28"/>
      <c r="S40" s="24"/>
      <c r="T40" s="28"/>
      <c r="U40" s="40"/>
      <c r="V40" s="40"/>
      <c r="W40" s="24"/>
      <c r="X40" s="41"/>
    </row>
    <row r="41" spans="2:24" ht="16.5" customHeight="1">
      <c r="B41" s="15"/>
      <c r="C41" s="15"/>
      <c r="D41" s="16"/>
      <c r="E41" s="16"/>
      <c r="F41" s="17" t="s">
        <v>45</v>
      </c>
      <c r="G41" s="17" t="s">
        <v>46</v>
      </c>
      <c r="H41" s="18" t="str">
        <f t="shared" si="22"/>
        <v>0:00</v>
      </c>
      <c r="I41" s="19">
        <f t="shared" si="23"/>
        <v>0</v>
      </c>
      <c r="J41" s="4" t="str">
        <f t="shared" si="24"/>
        <v>0:00</v>
      </c>
      <c r="K41" s="19">
        <f t="shared" si="25"/>
        <v>0</v>
      </c>
      <c r="L41" s="4" t="str">
        <f t="shared" si="26"/>
        <v>0:00</v>
      </c>
      <c r="M41" s="28">
        <f t="shared" si="27"/>
        <v>0</v>
      </c>
      <c r="N41" s="6"/>
      <c r="O41" s="16"/>
      <c r="P41" s="16"/>
      <c r="Q41" s="24"/>
      <c r="R41" s="28"/>
      <c r="S41" s="24"/>
      <c r="T41" s="28"/>
      <c r="U41" s="40"/>
      <c r="V41" s="40"/>
      <c r="W41" s="24"/>
      <c r="X41" s="41"/>
    </row>
    <row r="42" spans="2:24" ht="16.5" customHeight="1">
      <c r="B42" s="15"/>
      <c r="C42" s="15"/>
      <c r="D42" s="16"/>
      <c r="E42" s="16"/>
      <c r="F42" s="17" t="s">
        <v>45</v>
      </c>
      <c r="G42" s="17" t="s">
        <v>46</v>
      </c>
      <c r="H42" s="18" t="str">
        <f t="shared" si="22"/>
        <v>0:00</v>
      </c>
      <c r="I42" s="19">
        <f t="shared" si="23"/>
        <v>0</v>
      </c>
      <c r="J42" s="4" t="str">
        <f t="shared" si="24"/>
        <v>0:00</v>
      </c>
      <c r="K42" s="19">
        <f t="shared" si="25"/>
        <v>0</v>
      </c>
      <c r="L42" s="4" t="str">
        <f t="shared" si="26"/>
        <v>0:00</v>
      </c>
      <c r="M42" s="28">
        <f t="shared" si="27"/>
        <v>0</v>
      </c>
      <c r="N42" s="6"/>
      <c r="O42" s="16"/>
      <c r="P42" s="16"/>
      <c r="Q42" s="24"/>
      <c r="R42" s="28"/>
      <c r="S42" s="24"/>
      <c r="T42" s="28"/>
      <c r="U42" s="40"/>
      <c r="V42" s="40"/>
      <c r="W42" s="24"/>
      <c r="X42" s="41"/>
    </row>
    <row r="43" spans="2:24" ht="16.5" customHeight="1">
      <c r="B43" s="15"/>
      <c r="C43" s="15"/>
      <c r="D43" s="16"/>
      <c r="E43" s="16"/>
      <c r="F43" s="17" t="s">
        <v>45</v>
      </c>
      <c r="G43" s="17" t="s">
        <v>46</v>
      </c>
      <c r="H43" s="18" t="str">
        <f t="shared" si="22"/>
        <v>0:00</v>
      </c>
      <c r="I43" s="19">
        <f t="shared" si="23"/>
        <v>0</v>
      </c>
      <c r="J43" s="4" t="str">
        <f t="shared" si="24"/>
        <v>0:00</v>
      </c>
      <c r="K43" s="19">
        <f t="shared" si="25"/>
        <v>0</v>
      </c>
      <c r="L43" s="4" t="str">
        <f t="shared" si="26"/>
        <v>0:00</v>
      </c>
      <c r="M43" s="28">
        <f t="shared" si="27"/>
        <v>0</v>
      </c>
      <c r="N43" s="6"/>
      <c r="O43" s="16"/>
      <c r="P43" s="16"/>
      <c r="Q43" s="24"/>
      <c r="R43" s="28"/>
      <c r="S43" s="24"/>
      <c r="T43" s="28"/>
      <c r="U43" s="40"/>
      <c r="V43" s="40"/>
      <c r="W43" s="24"/>
      <c r="X43" s="41"/>
    </row>
    <row r="44" spans="2:24" ht="16.5" customHeight="1">
      <c r="B44" s="15"/>
      <c r="C44" s="15"/>
      <c r="D44" s="16"/>
      <c r="E44" s="16"/>
      <c r="F44" s="17" t="s">
        <v>45</v>
      </c>
      <c r="G44" s="17" t="s">
        <v>46</v>
      </c>
      <c r="H44" s="18" t="str">
        <f t="shared" si="22"/>
        <v>0:00</v>
      </c>
      <c r="I44" s="19">
        <f t="shared" si="23"/>
        <v>0</v>
      </c>
      <c r="J44" s="4" t="str">
        <f t="shared" si="24"/>
        <v>0:00</v>
      </c>
      <c r="K44" s="19">
        <f t="shared" si="25"/>
        <v>0</v>
      </c>
      <c r="L44" s="4" t="str">
        <f t="shared" si="26"/>
        <v>0:00</v>
      </c>
      <c r="M44" s="28">
        <f t="shared" si="27"/>
        <v>0</v>
      </c>
      <c r="N44" s="6"/>
      <c r="O44" s="16"/>
      <c r="P44" s="16"/>
      <c r="Q44" s="24"/>
      <c r="R44" s="28"/>
      <c r="S44" s="24"/>
      <c r="T44" s="28"/>
      <c r="U44" s="40"/>
      <c r="V44" s="40"/>
      <c r="W44" s="24"/>
      <c r="X44" s="41"/>
    </row>
    <row r="45" spans="2:24" ht="16.5" customHeight="1">
      <c r="B45" s="15"/>
      <c r="C45" s="15"/>
      <c r="D45" s="16"/>
      <c r="E45" s="16"/>
      <c r="F45" s="17" t="s">
        <v>45</v>
      </c>
      <c r="G45" s="17" t="s">
        <v>46</v>
      </c>
      <c r="H45" s="18" t="str">
        <f t="shared" si="22"/>
        <v>0:00</v>
      </c>
      <c r="I45" s="19">
        <f t="shared" si="23"/>
        <v>0</v>
      </c>
      <c r="J45" s="4" t="str">
        <f t="shared" si="24"/>
        <v>0:00</v>
      </c>
      <c r="K45" s="19">
        <f t="shared" si="25"/>
        <v>0</v>
      </c>
      <c r="L45" s="4" t="str">
        <f t="shared" si="26"/>
        <v>0:00</v>
      </c>
      <c r="M45" s="28">
        <f t="shared" si="27"/>
        <v>0</v>
      </c>
      <c r="N45" s="6"/>
      <c r="O45" s="16"/>
      <c r="P45" s="16"/>
      <c r="Q45" s="24"/>
      <c r="R45" s="28"/>
      <c r="S45" s="24"/>
      <c r="T45" s="28"/>
      <c r="U45" s="40"/>
      <c r="V45" s="40"/>
      <c r="W45" s="24"/>
      <c r="X45" s="41"/>
    </row>
    <row r="46" spans="2:24" ht="16.5" customHeight="1">
      <c r="B46" s="15"/>
      <c r="C46" s="15"/>
      <c r="D46" s="16"/>
      <c r="E46" s="16"/>
      <c r="F46" s="17" t="s">
        <v>45</v>
      </c>
      <c r="G46" s="17" t="s">
        <v>46</v>
      </c>
      <c r="H46" s="18" t="str">
        <f t="shared" si="22"/>
        <v>0:00</v>
      </c>
      <c r="I46" s="19">
        <f t="shared" si="23"/>
        <v>0</v>
      </c>
      <c r="J46" s="4" t="str">
        <f t="shared" si="24"/>
        <v>0:00</v>
      </c>
      <c r="K46" s="19">
        <f t="shared" si="25"/>
        <v>0</v>
      </c>
      <c r="L46" s="4" t="str">
        <f t="shared" si="26"/>
        <v>0:00</v>
      </c>
      <c r="M46" s="28">
        <f t="shared" si="27"/>
        <v>0</v>
      </c>
      <c r="N46" s="6"/>
      <c r="O46" s="16"/>
      <c r="P46" s="16"/>
      <c r="Q46" s="24"/>
      <c r="R46" s="28"/>
      <c r="S46" s="24"/>
      <c r="T46" s="28"/>
      <c r="U46" s="40"/>
      <c r="V46" s="40"/>
      <c r="W46" s="24"/>
      <c r="X46" s="41"/>
    </row>
    <row r="47" spans="2:24" ht="16.5" customHeight="1">
      <c r="B47" s="15"/>
      <c r="C47" s="15"/>
      <c r="D47" s="16"/>
      <c r="E47" s="16"/>
      <c r="F47" s="17" t="s">
        <v>45</v>
      </c>
      <c r="G47" s="17" t="s">
        <v>46</v>
      </c>
      <c r="H47" s="18" t="str">
        <f t="shared" si="22"/>
        <v>0:00</v>
      </c>
      <c r="I47" s="19">
        <f t="shared" si="23"/>
        <v>0</v>
      </c>
      <c r="J47" s="4" t="str">
        <f t="shared" si="24"/>
        <v>0:00</v>
      </c>
      <c r="K47" s="19">
        <f t="shared" si="25"/>
        <v>0</v>
      </c>
      <c r="L47" s="4" t="str">
        <f t="shared" si="26"/>
        <v>0:00</v>
      </c>
      <c r="M47" s="28">
        <f t="shared" si="27"/>
        <v>0</v>
      </c>
      <c r="N47" s="6"/>
      <c r="O47" s="16"/>
      <c r="P47" s="16"/>
      <c r="Q47" s="24"/>
      <c r="R47" s="28"/>
      <c r="S47" s="24"/>
      <c r="T47" s="28"/>
      <c r="U47" s="40"/>
      <c r="V47" s="40"/>
      <c r="W47" s="24"/>
      <c r="X47" s="41"/>
    </row>
    <row r="48" spans="2:24" ht="16.5" customHeight="1">
      <c r="B48" s="15"/>
      <c r="C48" s="15"/>
      <c r="D48" s="16"/>
      <c r="E48" s="16"/>
      <c r="F48" s="17" t="s">
        <v>45</v>
      </c>
      <c r="G48" s="17" t="s">
        <v>46</v>
      </c>
      <c r="H48" s="18" t="str">
        <f t="shared" si="22"/>
        <v>0:00</v>
      </c>
      <c r="I48" s="19">
        <f t="shared" si="23"/>
        <v>0</v>
      </c>
      <c r="J48" s="4" t="str">
        <f t="shared" si="24"/>
        <v>0:00</v>
      </c>
      <c r="K48" s="19">
        <f t="shared" si="25"/>
        <v>0</v>
      </c>
      <c r="L48" s="4" t="str">
        <f t="shared" si="26"/>
        <v>0:00</v>
      </c>
      <c r="M48" s="28">
        <f t="shared" si="27"/>
        <v>0</v>
      </c>
      <c r="N48" s="6"/>
      <c r="O48" s="16"/>
      <c r="P48" s="16"/>
      <c r="Q48" s="24"/>
      <c r="R48" s="28"/>
      <c r="S48" s="24"/>
      <c r="T48" s="28"/>
      <c r="U48" s="40"/>
      <c r="V48" s="40"/>
      <c r="W48" s="24"/>
      <c r="X48" s="41"/>
    </row>
    <row r="49" spans="2:24" ht="16.5" customHeight="1">
      <c r="B49" s="15"/>
      <c r="C49" s="15"/>
      <c r="D49" s="16"/>
      <c r="E49" s="16"/>
      <c r="F49" s="17" t="s">
        <v>45</v>
      </c>
      <c r="G49" s="17" t="s">
        <v>46</v>
      </c>
      <c r="H49" s="18" t="str">
        <f t="shared" si="22"/>
        <v>0:00</v>
      </c>
      <c r="I49" s="19">
        <f t="shared" si="23"/>
        <v>0</v>
      </c>
      <c r="J49" s="4" t="str">
        <f t="shared" si="24"/>
        <v>0:00</v>
      </c>
      <c r="K49" s="19">
        <f t="shared" si="25"/>
        <v>0</v>
      </c>
      <c r="L49" s="4" t="str">
        <f t="shared" si="26"/>
        <v>0:00</v>
      </c>
      <c r="M49" s="28">
        <f t="shared" si="27"/>
        <v>0</v>
      </c>
      <c r="N49" s="6"/>
      <c r="O49" s="16"/>
      <c r="P49" s="16"/>
      <c r="Q49" s="24"/>
      <c r="R49" s="28"/>
      <c r="S49" s="24"/>
      <c r="T49" s="28"/>
      <c r="U49" s="40"/>
      <c r="V49" s="40"/>
      <c r="W49" s="24"/>
      <c r="X49" s="41"/>
    </row>
    <row r="50" spans="2:24" ht="16.5" customHeight="1">
      <c r="B50" s="15"/>
      <c r="C50" s="15"/>
      <c r="D50" s="16"/>
      <c r="E50" s="16"/>
      <c r="F50" s="17" t="s">
        <v>45</v>
      </c>
      <c r="G50" s="17" t="s">
        <v>46</v>
      </c>
      <c r="H50" s="18" t="str">
        <f t="shared" si="22"/>
        <v>0:00</v>
      </c>
      <c r="I50" s="19">
        <f t="shared" si="23"/>
        <v>0</v>
      </c>
      <c r="J50" s="4" t="str">
        <f t="shared" si="24"/>
        <v>0:00</v>
      </c>
      <c r="K50" s="19">
        <f t="shared" si="25"/>
        <v>0</v>
      </c>
      <c r="L50" s="4" t="str">
        <f t="shared" si="26"/>
        <v>0:00</v>
      </c>
      <c r="M50" s="28">
        <f t="shared" si="27"/>
        <v>0</v>
      </c>
      <c r="N50" s="6"/>
      <c r="O50" s="16"/>
      <c r="P50" s="16"/>
      <c r="Q50" s="24"/>
      <c r="R50" s="28"/>
      <c r="S50" s="24"/>
      <c r="T50" s="28"/>
      <c r="U50" s="40"/>
      <c r="V50" s="40"/>
      <c r="W50" s="24"/>
      <c r="X50" s="41"/>
    </row>
    <row r="51" spans="2:24" ht="16.5" customHeight="1">
      <c r="B51" s="15"/>
      <c r="C51" s="15"/>
      <c r="D51" s="16"/>
      <c r="E51" s="16"/>
      <c r="F51" s="17" t="s">
        <v>45</v>
      </c>
      <c r="G51" s="17" t="s">
        <v>46</v>
      </c>
      <c r="H51" s="18" t="str">
        <f t="shared" si="22"/>
        <v>0:00</v>
      </c>
      <c r="I51" s="19">
        <f t="shared" si="23"/>
        <v>0</v>
      </c>
      <c r="J51" s="4" t="str">
        <f t="shared" si="24"/>
        <v>0:00</v>
      </c>
      <c r="K51" s="19">
        <f t="shared" si="25"/>
        <v>0</v>
      </c>
      <c r="L51" s="4" t="str">
        <f t="shared" si="26"/>
        <v>0:00</v>
      </c>
      <c r="M51" s="28">
        <f t="shared" si="27"/>
        <v>0</v>
      </c>
      <c r="N51" s="6"/>
      <c r="O51" s="16"/>
      <c r="P51" s="16"/>
      <c r="Q51" s="24"/>
      <c r="R51" s="28"/>
      <c r="S51" s="24"/>
      <c r="T51" s="28"/>
      <c r="U51" s="40"/>
      <c r="V51" s="40"/>
      <c r="W51" s="24"/>
      <c r="X51" s="41"/>
    </row>
    <row r="52" spans="2:24" ht="16.5" customHeight="1">
      <c r="B52" s="15"/>
      <c r="C52" s="15"/>
      <c r="D52" s="16"/>
      <c r="E52" s="16"/>
      <c r="F52" s="17" t="s">
        <v>45</v>
      </c>
      <c r="G52" s="17" t="s">
        <v>46</v>
      </c>
      <c r="H52" s="18" t="str">
        <f t="shared" si="22"/>
        <v>0:00</v>
      </c>
      <c r="I52" s="19">
        <f t="shared" si="23"/>
        <v>0</v>
      </c>
      <c r="J52" s="4" t="str">
        <f t="shared" si="24"/>
        <v>0:00</v>
      </c>
      <c r="K52" s="19">
        <f>ROUND(SUM(IF(AND(OR(C52=0,C52="NO"),I52&gt;5,WEEKDAY(B52)=7),I52,IF(I52=0,0,IF(AND(WEEKDAY(B52)=7,C52="NO"),I52,IF(WEEKDAY(B52)=7,I52,I52-9))))),16)</f>
        <v>0</v>
      </c>
      <c r="L52" s="4" t="str">
        <f t="shared" si="26"/>
        <v>0:00</v>
      </c>
      <c r="M52" s="28">
        <f t="shared" si="27"/>
        <v>0</v>
      </c>
      <c r="N52" s="6"/>
      <c r="O52" s="16"/>
      <c r="P52" s="16"/>
      <c r="Q52" s="24"/>
      <c r="R52" s="28"/>
      <c r="S52" s="24"/>
      <c r="T52" s="28"/>
      <c r="U52" s="40"/>
      <c r="V52" s="40"/>
      <c r="W52" s="24"/>
      <c r="X52" s="41"/>
    </row>
    <row r="53" spans="2:24" ht="16.5" customHeight="1">
      <c r="B53" s="15"/>
      <c r="C53" s="15"/>
      <c r="D53" s="16"/>
      <c r="E53" s="16"/>
      <c r="F53" s="17" t="s">
        <v>45</v>
      </c>
      <c r="G53" s="17" t="s">
        <v>46</v>
      </c>
      <c r="H53" s="18" t="str">
        <f t="shared" si="22"/>
        <v>0:00</v>
      </c>
      <c r="I53" s="19">
        <f t="shared" si="23"/>
        <v>0</v>
      </c>
      <c r="J53" s="4" t="str">
        <f t="shared" si="24"/>
        <v>0:00</v>
      </c>
      <c r="K53" s="19">
        <f t="shared" si="25"/>
        <v>0</v>
      </c>
      <c r="L53" s="4" t="str">
        <f t="shared" si="26"/>
        <v>0:00</v>
      </c>
      <c r="M53" s="28">
        <f t="shared" si="27"/>
        <v>0</v>
      </c>
      <c r="N53" s="6"/>
      <c r="O53" s="16"/>
      <c r="P53" s="16"/>
      <c r="Q53" s="24"/>
      <c r="R53" s="28"/>
      <c r="S53" s="24"/>
      <c r="T53" s="28"/>
      <c r="U53" s="40"/>
      <c r="V53" s="40"/>
      <c r="W53" s="24"/>
      <c r="X53" s="41"/>
    </row>
    <row r="54" spans="2:24" ht="16.5" customHeight="1">
      <c r="B54" s="15"/>
      <c r="C54" s="15"/>
      <c r="D54" s="16"/>
      <c r="E54" s="16"/>
      <c r="F54" s="17" t="s">
        <v>45</v>
      </c>
      <c r="G54" s="17" t="s">
        <v>46</v>
      </c>
      <c r="H54" s="18" t="str">
        <f t="shared" si="22"/>
        <v>0:00</v>
      </c>
      <c r="I54" s="19">
        <f t="shared" si="23"/>
        <v>0</v>
      </c>
      <c r="J54" s="4" t="str">
        <f t="shared" si="24"/>
        <v>0:00</v>
      </c>
      <c r="K54" s="19">
        <f t="shared" si="25"/>
        <v>0</v>
      </c>
      <c r="L54" s="4" t="str">
        <f t="shared" si="26"/>
        <v>0:00</v>
      </c>
      <c r="M54" s="28">
        <f t="shared" si="27"/>
        <v>0</v>
      </c>
      <c r="N54" s="6"/>
      <c r="O54" s="16"/>
      <c r="P54" s="16"/>
      <c r="Q54" s="24"/>
      <c r="R54" s="28"/>
      <c r="S54" s="24"/>
      <c r="T54" s="28"/>
      <c r="U54" s="40"/>
      <c r="V54" s="40"/>
      <c r="W54" s="24"/>
      <c r="X54" s="41"/>
    </row>
    <row r="55" spans="2:24" ht="16.5" customHeight="1">
      <c r="B55" s="15"/>
      <c r="C55" s="15"/>
      <c r="D55" s="16"/>
      <c r="E55" s="16"/>
      <c r="F55" s="17" t="s">
        <v>45</v>
      </c>
      <c r="G55" s="17" t="s">
        <v>46</v>
      </c>
      <c r="H55" s="18" t="str">
        <f t="shared" si="22"/>
        <v>0:00</v>
      </c>
      <c r="I55" s="19">
        <f t="shared" si="23"/>
        <v>0</v>
      </c>
      <c r="J55" s="4" t="str">
        <f t="shared" si="24"/>
        <v>0:00</v>
      </c>
      <c r="K55" s="19">
        <f t="shared" si="25"/>
        <v>0</v>
      </c>
      <c r="L55" s="4" t="str">
        <f t="shared" si="26"/>
        <v>0:00</v>
      </c>
      <c r="M55" s="28">
        <f t="shared" si="27"/>
        <v>0</v>
      </c>
      <c r="N55" s="6"/>
      <c r="O55" s="16"/>
      <c r="P55" s="16"/>
      <c r="Q55" s="24"/>
      <c r="R55" s="28"/>
      <c r="S55" s="24"/>
      <c r="T55" s="28"/>
      <c r="U55" s="40"/>
      <c r="V55" s="40"/>
      <c r="W55" s="24"/>
      <c r="X55" s="41"/>
    </row>
    <row r="56" spans="2:24" ht="16.5" customHeight="1">
      <c r="B56" s="15"/>
      <c r="C56" s="15"/>
      <c r="D56" s="16"/>
      <c r="E56" s="16"/>
      <c r="F56" s="17" t="s">
        <v>45</v>
      </c>
      <c r="G56" s="17" t="s">
        <v>46</v>
      </c>
      <c r="H56" s="18" t="str">
        <f t="shared" si="22"/>
        <v>0:00</v>
      </c>
      <c r="I56" s="19">
        <f t="shared" si="23"/>
        <v>0</v>
      </c>
      <c r="J56" s="4" t="str">
        <f t="shared" si="24"/>
        <v>0:00</v>
      </c>
      <c r="K56" s="19">
        <f t="shared" si="25"/>
        <v>0</v>
      </c>
      <c r="L56" s="4" t="str">
        <f t="shared" si="26"/>
        <v>0:00</v>
      </c>
      <c r="M56" s="28">
        <f t="shared" si="27"/>
        <v>0</v>
      </c>
      <c r="N56" s="6"/>
      <c r="O56" s="16"/>
      <c r="P56" s="16"/>
      <c r="Q56" s="24"/>
      <c r="R56" s="28"/>
      <c r="S56" s="24"/>
      <c r="T56" s="28"/>
      <c r="U56" s="40"/>
      <c r="V56" s="40"/>
      <c r="W56" s="24"/>
      <c r="X56" s="41"/>
    </row>
    <row r="57" spans="2:24" ht="16.5" customHeight="1">
      <c r="B57" s="15"/>
      <c r="C57" s="15"/>
      <c r="D57" s="16"/>
      <c r="E57" s="16"/>
      <c r="F57" s="17" t="s">
        <v>45</v>
      </c>
      <c r="G57" s="17" t="s">
        <v>46</v>
      </c>
      <c r="H57" s="18" t="str">
        <f t="shared" si="22"/>
        <v>0:00</v>
      </c>
      <c r="I57" s="19">
        <f t="shared" si="23"/>
        <v>0</v>
      </c>
      <c r="J57" s="4" t="str">
        <f t="shared" si="24"/>
        <v>0:00</v>
      </c>
      <c r="K57" s="19">
        <f>ROUND(SUM(IF(AND(OR(C57=0,C57="NO"),I57&gt;5,WEEKDAY(B57)=7),I57-1,IF(I57=0,0,IF(AND(WEEKDAY(B57)=7,C57="NO"),I57,IF(WEEKDAY(B57)=7,I57-1,I57-9))))),16)</f>
        <v>0</v>
      </c>
      <c r="L57" s="4" t="str">
        <f t="shared" si="26"/>
        <v>0:00</v>
      </c>
      <c r="M57" s="28">
        <f t="shared" si="27"/>
        <v>0</v>
      </c>
      <c r="N57" s="6"/>
      <c r="O57" s="16"/>
      <c r="P57" s="16"/>
      <c r="Q57" s="24"/>
      <c r="R57" s="28"/>
      <c r="S57" s="24"/>
      <c r="T57" s="28"/>
      <c r="U57" s="40"/>
      <c r="V57" s="40"/>
      <c r="W57" s="24"/>
      <c r="X57" s="41"/>
    </row>
    <row r="58" spans="2:24" ht="16.5" customHeight="1">
      <c r="B58" s="15"/>
      <c r="C58" s="15"/>
      <c r="D58" s="16"/>
      <c r="E58" s="16"/>
      <c r="F58" s="17" t="s">
        <v>45</v>
      </c>
      <c r="G58" s="17" t="s">
        <v>46</v>
      </c>
      <c r="H58" s="18" t="str">
        <f t="shared" si="22"/>
        <v>0:00</v>
      </c>
      <c r="I58" s="19">
        <f t="shared" si="23"/>
        <v>0</v>
      </c>
      <c r="J58" s="4" t="str">
        <f t="shared" si="24"/>
        <v>0:00</v>
      </c>
      <c r="K58" s="19">
        <f>ROUND(SUM(IF(AND(OR(C58=0,C58="NO"),I58&gt;5,WEEKDAY(B58)=7),I58,IF(I58=0,0,IF(AND(WEEKDAY(B58)=7,C58="NO"),I58,IF(WEEKDAY(B58)=7,I58,I58-9))))),16)</f>
        <v>0</v>
      </c>
      <c r="L58" s="4" t="str">
        <f t="shared" si="26"/>
        <v>0:00</v>
      </c>
      <c r="M58" s="28">
        <f t="shared" si="27"/>
        <v>0</v>
      </c>
      <c r="N58" s="6"/>
      <c r="O58" s="16"/>
      <c r="P58" s="16"/>
      <c r="Q58" s="24"/>
      <c r="R58" s="28"/>
      <c r="S58" s="24"/>
      <c r="T58" s="28"/>
      <c r="U58" s="40"/>
      <c r="V58" s="40"/>
      <c r="W58" s="24"/>
      <c r="X58" s="41"/>
    </row>
    <row r="59" spans="2:24" ht="16.5" customHeight="1">
      <c r="B59" s="15"/>
      <c r="C59" s="15"/>
      <c r="D59" s="16"/>
      <c r="E59" s="16"/>
      <c r="F59" s="17" t="s">
        <v>45</v>
      </c>
      <c r="G59" s="17" t="s">
        <v>46</v>
      </c>
      <c r="H59" s="18" t="str">
        <f t="shared" si="22"/>
        <v>0:00</v>
      </c>
      <c r="I59" s="19">
        <f t="shared" si="23"/>
        <v>0</v>
      </c>
      <c r="J59" s="4" t="str">
        <f t="shared" si="24"/>
        <v>0:00</v>
      </c>
      <c r="K59" s="19">
        <f t="shared" si="25"/>
        <v>0</v>
      </c>
      <c r="L59" s="4" t="str">
        <f t="shared" si="26"/>
        <v>0:00</v>
      </c>
      <c r="M59" s="28">
        <f t="shared" si="27"/>
        <v>0</v>
      </c>
      <c r="N59" s="6"/>
      <c r="O59" s="16"/>
      <c r="P59" s="16"/>
      <c r="Q59" s="24"/>
      <c r="R59" s="28"/>
      <c r="S59" s="24"/>
      <c r="T59" s="28"/>
      <c r="U59" s="40"/>
      <c r="V59" s="40"/>
      <c r="W59" s="24"/>
      <c r="X59" s="41"/>
    </row>
    <row r="60" spans="2:24" ht="16.5" customHeight="1">
      <c r="B60" s="15"/>
      <c r="C60" s="15"/>
      <c r="D60" s="16"/>
      <c r="E60" s="16"/>
      <c r="F60" s="17" t="s">
        <v>45</v>
      </c>
      <c r="G60" s="17" t="s">
        <v>46</v>
      </c>
      <c r="H60" s="18" t="str">
        <f t="shared" si="22"/>
        <v>0:00</v>
      </c>
      <c r="I60" s="19">
        <f t="shared" si="23"/>
        <v>0</v>
      </c>
      <c r="J60" s="4" t="str">
        <f t="shared" si="24"/>
        <v>0:00</v>
      </c>
      <c r="K60" s="19">
        <f t="shared" si="25"/>
        <v>0</v>
      </c>
      <c r="L60" s="4" t="str">
        <f t="shared" si="26"/>
        <v>0:00</v>
      </c>
      <c r="M60" s="28">
        <f t="shared" si="27"/>
        <v>0</v>
      </c>
      <c r="N60" s="6"/>
      <c r="O60" s="16"/>
      <c r="P60" s="16"/>
      <c r="Q60" s="24"/>
      <c r="R60" s="28"/>
      <c r="S60" s="24"/>
      <c r="T60" s="28"/>
      <c r="U60" s="40"/>
      <c r="V60" s="40"/>
      <c r="W60" s="24"/>
      <c r="X60" s="41"/>
    </row>
  </sheetData>
  <sheetProtection algorithmName="SHA-512" hashValue="CDONA4xjiGj5WmKXrh+G6dzQiZKZ7rEwt1Re/DhQRK6MxRgyjY746uJ3Xr4r+8eB4Qltl8SHsdCUkP2X2qBCmQ==" saltValue="qSpwHSmjXfJjTY0G6zCqHQ==" spinCount="100000" sheet="1" selectLockedCells="1"/>
  <protectedRanges>
    <protectedRange sqref="Z1:AE1048574" name="Rango4"/>
    <protectedRange sqref="P6:Q7 N4:N5 K4:K7 B4 E7:I7 F4:I6 D4:D5 D6:E6 J5" name="Rango3"/>
    <protectedRange sqref="C11:C44" name="Rango2"/>
    <protectedRange sqref="N11:N44" name="Rango1"/>
    <protectedRange sqref="D7" name="Rango3_1"/>
    <protectedRange sqref="D11:G60" name="Rango2_1"/>
  </protectedRanges>
  <mergeCells count="7">
    <mergeCell ref="B9:N9"/>
    <mergeCell ref="B4:L4"/>
    <mergeCell ref="B2:N3"/>
    <mergeCell ref="E7:L7"/>
    <mergeCell ref="B7:D7"/>
    <mergeCell ref="D6:L6"/>
    <mergeCell ref="D5:H5"/>
  </mergeCells>
  <dataValidations count="1">
    <dataValidation type="list" allowBlank="1" showInputMessage="1" showErrorMessage="1" sqref="C11:C44" xr:uid="{00000000-0002-0000-0000-000000000000}">
      <formula1>"SI,NO"</formula1>
    </dataValidation>
  </dataValidations>
  <pageMargins left="0.70866141732283472" right="0.70866141732283472" top="0.74803149606299213" bottom="0.74803149606299213" header="0.31496062992125984" footer="0.31496062992125984"/>
  <pageSetup scale="7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E1E33DA-60EA-4D74-AD46-1CA41178720F}">
          <x14:formula1>
            <xm:f>Parámetros!$F$4:$F$8</xm:f>
          </x14:formula1>
          <xm:sqref>E7:L7</xm:sqref>
        </x14:dataValidation>
        <x14:dataValidation type="list" allowBlank="1" showInputMessage="1" showErrorMessage="1" xr:uid="{391ABEE3-DB17-4164-8C52-E0E3C18E0F7F}">
          <x14:formula1>
            <xm:f>Parámetros!$C$4:$C$6</xm:f>
          </x14:formula1>
          <xm:sqref>N7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3:F9"/>
  <sheetViews>
    <sheetView zoomScaleNormal="100" workbookViewId="0">
      <selection activeCell="C10" sqref="C10"/>
    </sheetView>
  </sheetViews>
  <sheetFormatPr baseColWidth="10" defaultColWidth="11.453125" defaultRowHeight="14.5"/>
  <cols>
    <col min="2" max="2" width="14.90625" customWidth="1"/>
    <col min="3" max="3" width="34.453125" customWidth="1"/>
    <col min="6" max="6" width="56.90625" customWidth="1"/>
  </cols>
  <sheetData>
    <row r="3" spans="2:6" ht="46.5">
      <c r="B3" s="43" t="s">
        <v>34</v>
      </c>
      <c r="C3" s="43" t="s">
        <v>35</v>
      </c>
      <c r="D3" s="47"/>
      <c r="E3" s="47"/>
      <c r="F3" s="43" t="s">
        <v>36</v>
      </c>
    </row>
    <row r="4" spans="2:6" ht="15.5">
      <c r="B4" s="58">
        <v>8</v>
      </c>
      <c r="C4" s="57" t="s">
        <v>37</v>
      </c>
      <c r="D4" s="47"/>
      <c r="E4" s="47"/>
      <c r="F4" s="44" t="s">
        <v>38</v>
      </c>
    </row>
    <row r="5" spans="2:6" ht="15.5">
      <c r="C5" s="57" t="s">
        <v>10</v>
      </c>
      <c r="D5" s="47"/>
      <c r="E5" s="47"/>
      <c r="F5" s="44" t="s">
        <v>9</v>
      </c>
    </row>
    <row r="6" spans="2:6" ht="15.5">
      <c r="C6" s="59" t="s">
        <v>39</v>
      </c>
      <c r="D6" s="47"/>
      <c r="E6" s="47"/>
      <c r="F6" s="44" t="s">
        <v>40</v>
      </c>
    </row>
    <row r="7" spans="2:6" ht="15.5">
      <c r="D7" s="47"/>
      <c r="E7" s="47"/>
      <c r="F7" s="44" t="s">
        <v>41</v>
      </c>
    </row>
    <row r="8" spans="2:6" ht="15.5">
      <c r="B8" s="53" t="s">
        <v>42</v>
      </c>
      <c r="C8" s="55">
        <f ca="1">TODAY()</f>
        <v>46072</v>
      </c>
      <c r="D8" s="47"/>
      <c r="E8" s="47"/>
      <c r="F8" s="44" t="s">
        <v>43</v>
      </c>
    </row>
    <row r="9" spans="2:6">
      <c r="B9" s="54" t="s">
        <v>44</v>
      </c>
      <c r="C9" s="56">
        <v>46022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Funcionario</vt:lpstr>
      <vt:lpstr>Parámetros</vt:lpstr>
      <vt:lpstr>Funcionario!Área_de_impresión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German Insuasty Mora</dc:creator>
  <cp:keywords/>
  <dc:description/>
  <cp:lastModifiedBy>Laura Ximena Valenzuela Rincon</cp:lastModifiedBy>
  <cp:revision/>
  <dcterms:created xsi:type="dcterms:W3CDTF">2017-10-05T12:55:11Z</dcterms:created>
  <dcterms:modified xsi:type="dcterms:W3CDTF">2026-02-19T23:14:58Z</dcterms:modified>
  <cp:category/>
  <cp:contentStatus/>
</cp:coreProperties>
</file>